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Пермяков В.В.</author>
  </authors>
  <commentList>
    <comment ref="A127" authorId="0">
      <text>
        <r>
          <rPr>
            <b/>
            <sz val="8"/>
            <rFont val="Tahoma"/>
            <family val="0"/>
          </rPr>
          <t>Пермяков В.В.:</t>
        </r>
        <r>
          <rPr>
            <sz val="8"/>
            <rFont val="Tahoma"/>
            <family val="0"/>
          </rPr>
          <t xml:space="preserve">
школа</t>
        </r>
      </text>
    </comment>
  </commentList>
</comments>
</file>

<file path=xl/sharedStrings.xml><?xml version="1.0" encoding="utf-8"?>
<sst xmlns="http://schemas.openxmlformats.org/spreadsheetml/2006/main" count="228" uniqueCount="123">
  <si>
    <t>Анализ расчета потребления электроэнергии на 2007 год учреждениями общего образования</t>
  </si>
  <si>
    <t>по Мегино-Кангаласскому управлению образования</t>
  </si>
  <si>
    <t>Объект</t>
  </si>
  <si>
    <t>количество учащихся</t>
  </si>
  <si>
    <t>Общее кол-во квт/час по договору</t>
  </si>
  <si>
    <t>сумма</t>
  </si>
  <si>
    <t>норматив по проекту на одного ученика Кват/ч</t>
  </si>
  <si>
    <t>норматив  Кват/ч на учреждение</t>
  </si>
  <si>
    <t>сумма по проекту постановления</t>
  </si>
  <si>
    <t>отклонение (- уменьшение, +увеличение) от договора Квт/ч</t>
  </si>
  <si>
    <t>отклонение (- уменьшение, +увеличение) от договора сумма</t>
  </si>
  <si>
    <t>Балыктах</t>
  </si>
  <si>
    <t>уч.корп.1</t>
  </si>
  <si>
    <t>уч.корп.2</t>
  </si>
  <si>
    <t>нач.школа</t>
  </si>
  <si>
    <t>мастерская</t>
  </si>
  <si>
    <t>физзал</t>
  </si>
  <si>
    <t>борц.зал</t>
  </si>
  <si>
    <t>библиотека</t>
  </si>
  <si>
    <t>интернат</t>
  </si>
  <si>
    <t>столов.интерн</t>
  </si>
  <si>
    <t>всего:</t>
  </si>
  <si>
    <t>Беке</t>
  </si>
  <si>
    <t>школа</t>
  </si>
  <si>
    <t>Бэдьимэ</t>
  </si>
  <si>
    <t>спортзал</t>
  </si>
  <si>
    <t>стол.мастерская</t>
  </si>
  <si>
    <t>музей</t>
  </si>
  <si>
    <t>гараж</t>
  </si>
  <si>
    <t>класс информат.</t>
  </si>
  <si>
    <t>Бырама</t>
  </si>
  <si>
    <t>корпус1</t>
  </si>
  <si>
    <t>корпус2</t>
  </si>
  <si>
    <t xml:space="preserve">мастерская </t>
  </si>
  <si>
    <t>Бютейдях</t>
  </si>
  <si>
    <t>музей краевед-я</t>
  </si>
  <si>
    <t>карт.галерея</t>
  </si>
  <si>
    <t>кухня</t>
  </si>
  <si>
    <t>прачечная</t>
  </si>
  <si>
    <t>нов.школа</t>
  </si>
  <si>
    <t>Дойду</t>
  </si>
  <si>
    <t>Алтан</t>
  </si>
  <si>
    <t>Спортзал</t>
  </si>
  <si>
    <t>Ломтука</t>
  </si>
  <si>
    <t>школа 1этаж</t>
  </si>
  <si>
    <t>произ.обуч.</t>
  </si>
  <si>
    <t>Матта</t>
  </si>
  <si>
    <t>Майинская гимназия</t>
  </si>
  <si>
    <t>основной корпус</t>
  </si>
  <si>
    <t>пристрой</t>
  </si>
  <si>
    <t>столовая</t>
  </si>
  <si>
    <t>гум.школа</t>
  </si>
  <si>
    <t>Майинская СОШ</t>
  </si>
  <si>
    <t>здание школы</t>
  </si>
  <si>
    <t>Класс НВП</t>
  </si>
  <si>
    <t>класс швейнего дела</t>
  </si>
  <si>
    <t>Майинская начальная школа</t>
  </si>
  <si>
    <t>школа 1 ступ</t>
  </si>
  <si>
    <t>пр.вестибюля</t>
  </si>
  <si>
    <t>проход</t>
  </si>
  <si>
    <t>тренажерный зал</t>
  </si>
  <si>
    <t>гараж школа 1 ступ</t>
  </si>
  <si>
    <t>Н-Бестях</t>
  </si>
  <si>
    <t>ср.школа</t>
  </si>
  <si>
    <t>Норагана</t>
  </si>
  <si>
    <t>УПК</t>
  </si>
  <si>
    <t>Айыы дьиэтэ</t>
  </si>
  <si>
    <t>Рассолода</t>
  </si>
  <si>
    <t>уч.корпус</t>
  </si>
  <si>
    <t>Интернат</t>
  </si>
  <si>
    <t>Сола (Мэльд)</t>
  </si>
  <si>
    <t>спорткомпл.</t>
  </si>
  <si>
    <t>детсад</t>
  </si>
  <si>
    <t>Сола (Морук)</t>
  </si>
  <si>
    <t>школа 1корп</t>
  </si>
  <si>
    <t>школа 2корп</t>
  </si>
  <si>
    <t>лит музей</t>
  </si>
  <si>
    <t>Сымах</t>
  </si>
  <si>
    <t>2-й корпус</t>
  </si>
  <si>
    <t>Табага</t>
  </si>
  <si>
    <t>шестилетка</t>
  </si>
  <si>
    <t>класс швейного дела</t>
  </si>
  <si>
    <t xml:space="preserve">спортзал </t>
  </si>
  <si>
    <t>Тарат</t>
  </si>
  <si>
    <t>Телиги</t>
  </si>
  <si>
    <t>Томтор</t>
  </si>
  <si>
    <t>Техтюр</t>
  </si>
  <si>
    <t xml:space="preserve"> школа</t>
  </si>
  <si>
    <t>дом произв.обучения</t>
  </si>
  <si>
    <t>Тумул</t>
  </si>
  <si>
    <t>непол.школа</t>
  </si>
  <si>
    <t>Тюнгюлю</t>
  </si>
  <si>
    <t>школа 2-3ст</t>
  </si>
  <si>
    <t>мастерская СЮТ</t>
  </si>
  <si>
    <t>Лыжная база(тренаж зал)</t>
  </si>
  <si>
    <t>школа 1ст.</t>
  </si>
  <si>
    <t>Хара</t>
  </si>
  <si>
    <t>1 корп.интерн.</t>
  </si>
  <si>
    <t>пристр.интерн.</t>
  </si>
  <si>
    <t>2 этаж</t>
  </si>
  <si>
    <t>2 корп.интерн.</t>
  </si>
  <si>
    <t>класс столярного дела</t>
  </si>
  <si>
    <t>Хаптагай</t>
  </si>
  <si>
    <t>культ.центр</t>
  </si>
  <si>
    <t>Хаатылыма</t>
  </si>
  <si>
    <t>Хоробут</t>
  </si>
  <si>
    <t>гараж (трактоведение)</t>
  </si>
  <si>
    <t>спорткомплекс</t>
  </si>
  <si>
    <t>Хочо</t>
  </si>
  <si>
    <t>новая школа</t>
  </si>
  <si>
    <t>Чемоики</t>
  </si>
  <si>
    <t>Чуйя</t>
  </si>
  <si>
    <t xml:space="preserve">школа </t>
  </si>
  <si>
    <t>Павловск</t>
  </si>
  <si>
    <t xml:space="preserve"> Школа Корпус №1</t>
  </si>
  <si>
    <t xml:space="preserve"> Школа Корпус №2</t>
  </si>
  <si>
    <t xml:space="preserve"> Школа Корпус №3</t>
  </si>
  <si>
    <t>УПМ</t>
  </si>
  <si>
    <t>Комбинат машиноведения</t>
  </si>
  <si>
    <t>Спорткомплекс "Ситим"</t>
  </si>
  <si>
    <t>всего</t>
  </si>
  <si>
    <t>Н-Бестях № 2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</si>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</sst>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9"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17" applyFont="1">
      <alignment/>
      <protection/>
    </xf>
    <xf numFmtId="0" fontId="3" fillId="0" borderId="0" xfId="17" applyFont="1">
      <alignment/>
      <protection/>
    </xf>
    <xf numFmtId="0" fontId="1" fillId="0" borderId="0" xfId="17" applyFont="1" applyAlignment="1">
      <alignment horizontal="center"/>
      <protection/>
    </xf>
    <xf numFmtId="0" fontId="4" fillId="0" borderId="0" xfId="17" applyFont="1">
      <alignment/>
      <protection/>
    </xf>
    <xf numFmtId="0" fontId="5" fillId="0" borderId="1" xfId="17" applyFont="1" applyBorder="1" applyAlignment="1">
      <alignment horizontal="center" vertical="center"/>
      <protection/>
    </xf>
    <xf numFmtId="0" fontId="1" fillId="0" borderId="2" xfId="17" applyFont="1" applyBorder="1" applyAlignment="1">
      <alignment horizontal="center" vertical="center" wrapText="1"/>
      <protection/>
    </xf>
    <xf numFmtId="0" fontId="1" fillId="0" borderId="3" xfId="17" applyFont="1" applyBorder="1" applyAlignment="1">
      <alignment horizontal="center" vertical="center" wrapText="1"/>
      <protection/>
    </xf>
    <xf numFmtId="0" fontId="1" fillId="0" borderId="4" xfId="17" applyFont="1" applyBorder="1" applyAlignment="1">
      <alignment horizontal="center" wrapText="1" shrinkToFit="1"/>
      <protection/>
    </xf>
    <xf numFmtId="0" fontId="3" fillId="0" borderId="1" xfId="17" applyFont="1" applyBorder="1" applyAlignment="1">
      <alignment horizontal="center" vertical="center"/>
      <protection/>
    </xf>
    <xf numFmtId="0" fontId="3" fillId="0" borderId="2" xfId="17" applyFont="1" applyBorder="1" applyAlignment="1">
      <alignment horizontal="center" vertical="center"/>
      <protection/>
    </xf>
    <xf numFmtId="0" fontId="3" fillId="0" borderId="3" xfId="17" applyFont="1" applyBorder="1" applyAlignment="1">
      <alignment horizontal="center" vertical="center" wrapText="1"/>
      <protection/>
    </xf>
    <xf numFmtId="0" fontId="3" fillId="0" borderId="5" xfId="17" applyFont="1" applyBorder="1">
      <alignment/>
      <protection/>
    </xf>
    <xf numFmtId="0" fontId="3" fillId="0" borderId="0" xfId="17" applyFont="1">
      <alignment/>
      <protection/>
    </xf>
    <xf numFmtId="0" fontId="1" fillId="0" borderId="5" xfId="17" applyFont="1" applyBorder="1" applyAlignment="1">
      <alignment horizontal="center" vertical="center"/>
      <protection/>
    </xf>
    <xf numFmtId="0" fontId="3" fillId="0" borderId="5" xfId="17" applyFont="1" applyBorder="1" applyAlignment="1">
      <alignment horizontal="center" vertical="center" wrapText="1"/>
      <protection/>
    </xf>
    <xf numFmtId="0" fontId="3" fillId="0" borderId="5" xfId="17" applyFont="1" applyBorder="1" applyAlignment="1">
      <alignment horizontal="right"/>
      <protection/>
    </xf>
    <xf numFmtId="164" fontId="3" fillId="0" borderId="5" xfId="17" applyNumberFormat="1" applyFont="1" applyBorder="1" applyAlignment="1">
      <alignment horizontal="center" vertical="center" wrapText="1"/>
      <protection/>
    </xf>
    <xf numFmtId="165" fontId="3" fillId="0" borderId="5" xfId="17" applyNumberFormat="1" applyFont="1" applyBorder="1" applyAlignment="1">
      <alignment horizontal="center" vertical="center" wrapText="1"/>
      <protection/>
    </xf>
    <xf numFmtId="0" fontId="3" fillId="0" borderId="5" xfId="17" applyFont="1" applyBorder="1" applyAlignment="1">
      <alignment horizontal="right" vertical="center"/>
      <protection/>
    </xf>
    <xf numFmtId="0" fontId="3" fillId="0" borderId="6" xfId="17" applyFont="1" applyBorder="1" applyAlignment="1">
      <alignment horizontal="right" vertical="center"/>
      <protection/>
    </xf>
    <xf numFmtId="164" fontId="3" fillId="0" borderId="6" xfId="17" applyNumberFormat="1" applyFont="1" applyBorder="1" applyAlignment="1">
      <alignment horizontal="center" vertical="center" wrapText="1"/>
      <protection/>
    </xf>
    <xf numFmtId="0" fontId="3" fillId="0" borderId="6" xfId="17" applyFont="1" applyBorder="1" applyAlignment="1">
      <alignment horizontal="center" vertical="center" wrapText="1"/>
      <protection/>
    </xf>
    <xf numFmtId="0" fontId="3" fillId="0" borderId="6" xfId="17" applyFont="1" applyBorder="1">
      <alignment/>
      <protection/>
    </xf>
    <xf numFmtId="0" fontId="3" fillId="0" borderId="7" xfId="17" applyFont="1" applyBorder="1" applyAlignment="1">
      <alignment horizontal="right" vertical="center"/>
      <protection/>
    </xf>
    <xf numFmtId="164" fontId="1" fillId="0" borderId="5" xfId="17" applyNumberFormat="1" applyFont="1" applyBorder="1" applyAlignment="1">
      <alignment horizontal="center" vertical="center" wrapText="1"/>
      <protection/>
    </xf>
    <xf numFmtId="0" fontId="1" fillId="0" borderId="5" xfId="17" applyFont="1" applyBorder="1" applyAlignment="1">
      <alignment horizontal="center" vertical="center" wrapText="1"/>
      <protection/>
    </xf>
    <xf numFmtId="0" fontId="1" fillId="0" borderId="5" xfId="17" applyFont="1" applyBorder="1">
      <alignment/>
      <protection/>
    </xf>
    <xf numFmtId="165" fontId="1" fillId="0" borderId="5" xfId="17" applyNumberFormat="1" applyFont="1" applyBorder="1">
      <alignment/>
      <protection/>
    </xf>
    <xf numFmtId="0" fontId="3" fillId="0" borderId="8" xfId="17" applyFont="1" applyBorder="1">
      <alignment/>
      <protection/>
    </xf>
    <xf numFmtId="0" fontId="3" fillId="0" borderId="9" xfId="17" applyFont="1" applyBorder="1" applyAlignment="1">
      <alignment horizontal="right" vertical="center"/>
      <protection/>
    </xf>
    <xf numFmtId="164" fontId="3" fillId="0" borderId="9" xfId="17" applyNumberFormat="1" applyFont="1" applyBorder="1" applyAlignment="1">
      <alignment horizontal="center" vertical="center" wrapText="1"/>
      <protection/>
    </xf>
    <xf numFmtId="0" fontId="3" fillId="0" borderId="9" xfId="17" applyFont="1" applyBorder="1" applyAlignment="1">
      <alignment horizontal="center" vertical="center" wrapText="1"/>
      <protection/>
    </xf>
    <xf numFmtId="0" fontId="3" fillId="0" borderId="9" xfId="17" applyFont="1" applyBorder="1">
      <alignment/>
      <protection/>
    </xf>
    <xf numFmtId="0" fontId="1" fillId="2" borderId="1" xfId="17" applyFont="1" applyFill="1" applyBorder="1" applyAlignment="1">
      <alignment horizontal="center"/>
      <protection/>
    </xf>
    <xf numFmtId="0" fontId="1" fillId="2" borderId="2" xfId="17" applyFont="1" applyFill="1" applyBorder="1" applyAlignment="1">
      <alignment horizontal="center"/>
      <protection/>
    </xf>
    <xf numFmtId="1" fontId="1" fillId="2" borderId="3" xfId="17" applyNumberFormat="1" applyFont="1" applyFill="1" applyBorder="1" applyAlignment="1">
      <alignment horizontal="center"/>
      <protection/>
    </xf>
    <xf numFmtId="165" fontId="1" fillId="2" borderId="3" xfId="17" applyNumberFormat="1" applyFont="1" applyFill="1" applyBorder="1" applyAlignment="1">
      <alignment horizontal="center"/>
      <protection/>
    </xf>
    <xf numFmtId="1" fontId="1" fillId="2" borderId="10" xfId="17" applyNumberFormat="1" applyFont="1" applyFill="1" applyBorder="1">
      <alignment/>
      <protection/>
    </xf>
    <xf numFmtId="165" fontId="1" fillId="2" borderId="10" xfId="17" applyNumberFormat="1" applyFont="1" applyFill="1" applyBorder="1">
      <alignment/>
      <protection/>
    </xf>
    <xf numFmtId="0" fontId="1" fillId="0" borderId="11" xfId="17" applyFont="1" applyBorder="1" applyAlignment="1">
      <alignment horizontal="center"/>
      <protection/>
    </xf>
    <xf numFmtId="164" fontId="1" fillId="3" borderId="11" xfId="17" applyNumberFormat="1" applyFont="1" applyFill="1" applyBorder="1" applyAlignment="1">
      <alignment horizontal="center"/>
      <protection/>
    </xf>
    <xf numFmtId="0" fontId="1" fillId="3" borderId="11" xfId="17" applyFont="1" applyFill="1" applyBorder="1" applyAlignment="1">
      <alignment horizontal="center"/>
      <protection/>
    </xf>
    <xf numFmtId="1" fontId="3" fillId="0" borderId="11" xfId="17" applyNumberFormat="1" applyFont="1" applyBorder="1">
      <alignment/>
      <protection/>
    </xf>
    <xf numFmtId="0" fontId="3" fillId="0" borderId="11" xfId="17" applyFont="1" applyBorder="1">
      <alignment/>
      <protection/>
    </xf>
    <xf numFmtId="0" fontId="3" fillId="0" borderId="5" xfId="17" applyFont="1" applyBorder="1" applyAlignment="1">
      <alignment horizontal="center"/>
      <protection/>
    </xf>
    <xf numFmtId="1" fontId="3" fillId="0" borderId="6" xfId="17" applyNumberFormat="1" applyFont="1" applyBorder="1">
      <alignment/>
      <protection/>
    </xf>
    <xf numFmtId="0" fontId="3" fillId="0" borderId="6" xfId="17" applyFont="1" applyBorder="1" applyAlignment="1">
      <alignment horizontal="center"/>
      <protection/>
    </xf>
    <xf numFmtId="0" fontId="1" fillId="0" borderId="6" xfId="17" applyFont="1" applyBorder="1" applyAlignment="1">
      <alignment horizontal="center"/>
      <protection/>
    </xf>
    <xf numFmtId="0" fontId="1" fillId="0" borderId="6" xfId="17" applyFont="1" applyBorder="1">
      <alignment/>
      <protection/>
    </xf>
    <xf numFmtId="165" fontId="1" fillId="0" borderId="6" xfId="17" applyNumberFormat="1" applyFont="1" applyBorder="1">
      <alignment/>
      <protection/>
    </xf>
    <xf numFmtId="0" fontId="3" fillId="0" borderId="12" xfId="17" applyFont="1" applyBorder="1">
      <alignment/>
      <protection/>
    </xf>
    <xf numFmtId="165" fontId="1" fillId="2" borderId="13" xfId="17" applyNumberFormat="1" applyFont="1" applyFill="1" applyBorder="1" applyAlignment="1">
      <alignment horizontal="center"/>
      <protection/>
    </xf>
    <xf numFmtId="1" fontId="1" fillId="2" borderId="14" xfId="17" applyNumberFormat="1" applyFont="1" applyFill="1" applyBorder="1">
      <alignment/>
      <protection/>
    </xf>
    <xf numFmtId="164" fontId="1" fillId="0" borderId="11" xfId="17" applyNumberFormat="1" applyFont="1" applyBorder="1" applyAlignment="1">
      <alignment horizontal="center"/>
      <protection/>
    </xf>
    <xf numFmtId="1" fontId="1" fillId="0" borderId="11" xfId="17" applyNumberFormat="1" applyFont="1" applyBorder="1" applyAlignment="1">
      <alignment horizontal="center"/>
      <protection/>
    </xf>
    <xf numFmtId="1" fontId="3" fillId="0" borderId="5" xfId="17" applyNumberFormat="1" applyFont="1" applyBorder="1" applyAlignment="1">
      <alignment horizontal="center" vertical="center" wrapText="1"/>
      <protection/>
    </xf>
    <xf numFmtId="1" fontId="3" fillId="0" borderId="6" xfId="17" applyNumberFormat="1" applyFont="1" applyBorder="1" applyAlignment="1">
      <alignment horizontal="center" vertical="center" wrapText="1"/>
      <protection/>
    </xf>
    <xf numFmtId="165" fontId="1" fillId="0" borderId="11" xfId="17" applyNumberFormat="1" applyFont="1" applyBorder="1" applyAlignment="1">
      <alignment horizontal="center"/>
      <protection/>
    </xf>
    <xf numFmtId="164" fontId="3" fillId="0" borderId="11" xfId="17" applyNumberFormat="1" applyFont="1" applyBorder="1" applyAlignment="1">
      <alignment horizontal="center" vertical="center" wrapText="1"/>
      <protection/>
    </xf>
    <xf numFmtId="0" fontId="3" fillId="0" borderId="11" xfId="17" applyFont="1" applyBorder="1" applyAlignment="1">
      <alignment horizontal="center" vertical="center" wrapText="1"/>
      <protection/>
    </xf>
    <xf numFmtId="0" fontId="1" fillId="0" borderId="5" xfId="17" applyFont="1" applyBorder="1" applyAlignment="1">
      <alignment horizontal="center"/>
      <protection/>
    </xf>
    <xf numFmtId="1" fontId="3" fillId="0" borderId="11" xfId="17" applyNumberFormat="1" applyFont="1" applyBorder="1" applyAlignment="1">
      <alignment horizontal="center" vertical="center" wrapText="1"/>
      <protection/>
    </xf>
    <xf numFmtId="1" fontId="3" fillId="0" borderId="5" xfId="17" applyNumberFormat="1" applyFont="1" applyBorder="1" applyAlignment="1">
      <alignment horizontal="center" vertical="center" wrapText="1"/>
      <protection/>
    </xf>
    <xf numFmtId="1" fontId="3" fillId="0" borderId="6" xfId="17" applyNumberFormat="1" applyFont="1" applyBorder="1" applyAlignment="1">
      <alignment horizontal="center" vertical="center" wrapText="1"/>
      <protection/>
    </xf>
    <xf numFmtId="0" fontId="1" fillId="0" borderId="5" xfId="17" applyFont="1" applyBorder="1" applyAlignment="1">
      <alignment horizontal="right"/>
      <protection/>
    </xf>
    <xf numFmtId="0" fontId="3" fillId="0" borderId="6" xfId="17" applyFont="1" applyBorder="1" applyAlignment="1">
      <alignment horizontal="right"/>
      <protection/>
    </xf>
    <xf numFmtId="0" fontId="1" fillId="0" borderId="9" xfId="17" applyFont="1" applyBorder="1" applyAlignment="1">
      <alignment horizontal="center"/>
      <protection/>
    </xf>
    <xf numFmtId="1" fontId="3" fillId="0" borderId="9" xfId="17" applyNumberFormat="1" applyFont="1" applyBorder="1" applyAlignment="1">
      <alignment horizontal="center" vertical="center" wrapText="1"/>
      <protection/>
    </xf>
    <xf numFmtId="1" fontId="3" fillId="0" borderId="9" xfId="17" applyNumberFormat="1" applyFont="1" applyBorder="1" applyAlignment="1">
      <alignment horizontal="center" vertical="center" wrapText="1"/>
      <protection/>
    </xf>
    <xf numFmtId="1" fontId="3" fillId="0" borderId="11" xfId="17" applyNumberFormat="1" applyFont="1" applyBorder="1" applyAlignment="1">
      <alignment horizontal="center" vertical="center" wrapText="1"/>
      <protection/>
    </xf>
    <xf numFmtId="0" fontId="1" fillId="2" borderId="1" xfId="17" applyFont="1" applyFill="1" applyBorder="1" applyAlignment="1">
      <alignment horizontal="right"/>
      <protection/>
    </xf>
    <xf numFmtId="0" fontId="1" fillId="0" borderId="11" xfId="17" applyFont="1" applyBorder="1" applyAlignment="1">
      <alignment horizontal="right"/>
      <protection/>
    </xf>
    <xf numFmtId="2" fontId="3" fillId="0" borderId="11" xfId="17" applyNumberFormat="1" applyFont="1" applyBorder="1" applyAlignment="1">
      <alignment horizontal="center" vertical="center" wrapText="1"/>
      <protection/>
    </xf>
    <xf numFmtId="2" fontId="3" fillId="0" borderId="5" xfId="17" applyNumberFormat="1" applyFont="1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/>
      <protection/>
    </xf>
    <xf numFmtId="1" fontId="3" fillId="0" borderId="6" xfId="17" applyNumberFormat="1" applyFont="1" applyFill="1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 vertical="center" wrapText="1"/>
      <protection/>
    </xf>
    <xf numFmtId="0" fontId="3" fillId="0" borderId="6" xfId="17" applyFont="1" applyFill="1" applyBorder="1">
      <alignment/>
      <protection/>
    </xf>
    <xf numFmtId="0" fontId="1" fillId="2" borderId="3" xfId="17" applyFont="1" applyFill="1" applyBorder="1" applyAlignment="1">
      <alignment horizontal="center"/>
      <protection/>
    </xf>
    <xf numFmtId="0" fontId="3" fillId="0" borderId="9" xfId="17" applyFont="1" applyBorder="1" applyAlignment="1">
      <alignment horizontal="right"/>
      <protection/>
    </xf>
    <xf numFmtId="165" fontId="1" fillId="3" borderId="3" xfId="17" applyNumberFormat="1" applyFont="1" applyFill="1" applyBorder="1" applyAlignment="1">
      <alignment horizontal="center"/>
      <protection/>
    </xf>
    <xf numFmtId="1" fontId="1" fillId="2" borderId="2" xfId="17" applyNumberFormat="1" applyFont="1" applyFill="1" applyBorder="1" applyAlignment="1">
      <alignment horizontal="center"/>
      <protection/>
    </xf>
    <xf numFmtId="0" fontId="3" fillId="0" borderId="6" xfId="17" applyFont="1" applyFill="1" applyBorder="1" applyAlignment="1">
      <alignment horizontal="right"/>
      <protection/>
    </xf>
    <xf numFmtId="0" fontId="4" fillId="0" borderId="6" xfId="17" applyFont="1" applyFill="1" applyBorder="1" applyAlignment="1">
      <alignment horizontal="right"/>
      <protection/>
    </xf>
    <xf numFmtId="1" fontId="4" fillId="0" borderId="6" xfId="17" applyNumberFormat="1" applyFont="1" applyFill="1" applyBorder="1" applyAlignment="1">
      <alignment horizontal="center" vertical="center" wrapText="1"/>
      <protection/>
    </xf>
    <xf numFmtId="0" fontId="4" fillId="0" borderId="6" xfId="17" applyFont="1" applyFill="1" applyBorder="1" applyAlignment="1">
      <alignment horizontal="center" vertical="center" wrapText="1"/>
      <protection/>
    </xf>
    <xf numFmtId="0" fontId="4" fillId="0" borderId="6" xfId="17" applyFont="1" applyFill="1" applyBorder="1">
      <alignment/>
      <protection/>
    </xf>
    <xf numFmtId="0" fontId="4" fillId="0" borderId="0" xfId="17" applyFont="1" applyFill="1">
      <alignment/>
      <protection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3" borderId="11" xfId="17" applyNumberFormat="1" applyFont="1" applyFill="1" applyBorder="1" applyAlignment="1">
      <alignment horizontal="center"/>
      <protection/>
    </xf>
    <xf numFmtId="0" fontId="3" fillId="0" borderId="5" xfId="0" applyFont="1" applyBorder="1" applyAlignment="1">
      <alignment horizontal="right"/>
    </xf>
    <xf numFmtId="1" fontId="3" fillId="3" borderId="5" xfId="17" applyNumberFormat="1" applyFont="1" applyFill="1" applyBorder="1" applyAlignment="1">
      <alignment horizontal="center"/>
      <protection/>
    </xf>
    <xf numFmtId="0" fontId="3" fillId="0" borderId="6" xfId="0" applyFont="1" applyBorder="1" applyAlignment="1">
      <alignment horizontal="right"/>
    </xf>
    <xf numFmtId="1" fontId="3" fillId="3" borderId="6" xfId="17" applyNumberFormat="1" applyFont="1" applyFill="1" applyBorder="1" applyAlignment="1">
      <alignment horizontal="center"/>
      <protection/>
    </xf>
    <xf numFmtId="0" fontId="1" fillId="2" borderId="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3" borderId="9" xfId="17" applyNumberFormat="1" applyFont="1" applyFill="1" applyBorder="1" applyAlignment="1">
      <alignment horizontal="center"/>
      <protection/>
    </xf>
    <xf numFmtId="1" fontId="1" fillId="3" borderId="9" xfId="17" applyNumberFormat="1" applyFont="1" applyFill="1" applyBorder="1" applyAlignment="1">
      <alignment horizontal="center"/>
      <protection/>
    </xf>
    <xf numFmtId="0" fontId="1" fillId="4" borderId="11" xfId="17" applyFont="1" applyFill="1" applyBorder="1" applyAlignment="1">
      <alignment horizontal="center" vertical="center"/>
      <protection/>
    </xf>
    <xf numFmtId="165" fontId="1" fillId="4" borderId="11" xfId="17" applyNumberFormat="1" applyFont="1" applyFill="1" applyBorder="1" applyAlignment="1">
      <alignment horizontal="center" wrapText="1"/>
      <protection/>
    </xf>
    <xf numFmtId="1" fontId="1" fillId="4" borderId="11" xfId="17" applyNumberFormat="1" applyFont="1" applyFill="1" applyBorder="1" applyAlignment="1">
      <alignment horizontal="center" wrapText="1"/>
      <protection/>
    </xf>
    <xf numFmtId="0" fontId="1" fillId="5" borderId="0" xfId="17" applyFont="1" applyFill="1">
      <alignment/>
      <protection/>
    </xf>
    <xf numFmtId="0" fontId="1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тэ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7.125" style="2" customWidth="1"/>
    <col min="2" max="2" width="10.375" style="2" customWidth="1"/>
    <col min="3" max="3" width="13.875" style="2" customWidth="1"/>
    <col min="4" max="4" width="13.625" style="2" customWidth="1"/>
    <col min="5" max="5" width="15.25390625" style="2" customWidth="1"/>
    <col min="6" max="6" width="12.25390625" style="2" customWidth="1"/>
    <col min="7" max="9" width="13.125" style="2" customWidth="1"/>
    <col min="10" max="16384" width="9.125" style="2" customWidth="1"/>
  </cols>
  <sheetData>
    <row r="1" ht="12.75">
      <c r="A1" s="1"/>
    </row>
    <row r="2" ht="12.75">
      <c r="A2" s="1"/>
    </row>
    <row r="3" spans="1:9" ht="12.75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9" ht="12.75">
      <c r="A4" s="105" t="s">
        <v>1</v>
      </c>
      <c r="B4" s="105"/>
      <c r="C4" s="105"/>
      <c r="D4" s="105"/>
      <c r="E4" s="105"/>
      <c r="F4" s="105"/>
      <c r="G4" s="105"/>
      <c r="H4" s="105"/>
      <c r="I4" s="105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3:4" ht="6.75" customHeight="1" thickBot="1">
      <c r="C7" s="4"/>
      <c r="D7" s="4"/>
    </row>
    <row r="8" spans="1:9" ht="83.25" customHeight="1" thickBot="1">
      <c r="A8" s="5" t="s">
        <v>2</v>
      </c>
      <c r="B8" s="6" t="s">
        <v>3</v>
      </c>
      <c r="C8" s="7" t="s">
        <v>4</v>
      </c>
      <c r="D8" s="7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</row>
    <row r="9" spans="1:9" s="13" customFormat="1" ht="13.5" customHeight="1" thickBot="1">
      <c r="A9" s="9">
        <v>1</v>
      </c>
      <c r="B9" s="10"/>
      <c r="C9" s="11"/>
      <c r="D9" s="11"/>
      <c r="E9" s="12"/>
      <c r="F9" s="12"/>
      <c r="G9" s="12"/>
      <c r="H9" s="12"/>
      <c r="I9" s="12"/>
    </row>
    <row r="10" spans="1:9" s="13" customFormat="1" ht="13.5" customHeight="1">
      <c r="A10" s="14" t="s">
        <v>11</v>
      </c>
      <c r="B10" s="14"/>
      <c r="C10" s="15"/>
      <c r="D10" s="15"/>
      <c r="E10" s="12"/>
      <c r="F10" s="12"/>
      <c r="G10" s="12"/>
      <c r="H10" s="12"/>
      <c r="I10" s="12"/>
    </row>
    <row r="11" spans="1:9" s="13" customFormat="1" ht="13.5" customHeight="1">
      <c r="A11" s="16" t="s">
        <v>12</v>
      </c>
      <c r="B11" s="16"/>
      <c r="C11" s="17"/>
      <c r="D11" s="18"/>
      <c r="E11" s="12"/>
      <c r="F11" s="12"/>
      <c r="G11" s="12"/>
      <c r="H11" s="12"/>
      <c r="I11" s="12"/>
    </row>
    <row r="12" spans="1:9" s="13" customFormat="1" ht="13.5" customHeight="1">
      <c r="A12" s="19" t="s">
        <v>13</v>
      </c>
      <c r="B12" s="19"/>
      <c r="C12" s="17"/>
      <c r="D12" s="15"/>
      <c r="E12" s="12"/>
      <c r="F12" s="12"/>
      <c r="G12" s="12"/>
      <c r="H12" s="12"/>
      <c r="I12" s="12"/>
    </row>
    <row r="13" spans="1:9" s="13" customFormat="1" ht="13.5" customHeight="1">
      <c r="A13" s="19" t="s">
        <v>14</v>
      </c>
      <c r="B13" s="19"/>
      <c r="C13" s="17"/>
      <c r="D13" s="15"/>
      <c r="E13" s="12"/>
      <c r="F13" s="12"/>
      <c r="G13" s="12"/>
      <c r="H13" s="12"/>
      <c r="I13" s="12"/>
    </row>
    <row r="14" spans="1:9" s="13" customFormat="1" ht="13.5" customHeight="1">
      <c r="A14" s="19" t="s">
        <v>15</v>
      </c>
      <c r="B14" s="19"/>
      <c r="C14" s="17"/>
      <c r="D14" s="15"/>
      <c r="E14" s="12"/>
      <c r="F14" s="12"/>
      <c r="G14" s="12"/>
      <c r="H14" s="12"/>
      <c r="I14" s="12"/>
    </row>
    <row r="15" spans="1:9" s="13" customFormat="1" ht="13.5" customHeight="1">
      <c r="A15" s="19" t="s">
        <v>16</v>
      </c>
      <c r="B15" s="19"/>
      <c r="C15" s="17"/>
      <c r="D15" s="15"/>
      <c r="E15" s="12"/>
      <c r="F15" s="12"/>
      <c r="G15" s="12"/>
      <c r="H15" s="12"/>
      <c r="I15" s="12"/>
    </row>
    <row r="16" spans="1:9" s="13" customFormat="1" ht="13.5" customHeight="1">
      <c r="A16" s="19" t="s">
        <v>17</v>
      </c>
      <c r="B16" s="19"/>
      <c r="C16" s="17"/>
      <c r="D16" s="15"/>
      <c r="E16" s="12"/>
      <c r="F16" s="12"/>
      <c r="G16" s="12"/>
      <c r="H16" s="12"/>
      <c r="I16" s="12"/>
    </row>
    <row r="17" spans="1:9" s="13" customFormat="1" ht="13.5" customHeight="1">
      <c r="A17" s="19" t="s">
        <v>18</v>
      </c>
      <c r="B17" s="20"/>
      <c r="C17" s="21"/>
      <c r="D17" s="22"/>
      <c r="E17" s="23"/>
      <c r="F17" s="23"/>
      <c r="G17" s="23"/>
      <c r="H17" s="12"/>
      <c r="I17" s="12"/>
    </row>
    <row r="18" spans="1:9" s="13" customFormat="1" ht="13.5" customHeight="1">
      <c r="A18" s="24" t="s">
        <v>19</v>
      </c>
      <c r="B18" s="14">
        <v>20</v>
      </c>
      <c r="C18" s="25"/>
      <c r="D18" s="26"/>
      <c r="E18" s="27">
        <v>500</v>
      </c>
      <c r="F18" s="28">
        <f>B18*E18</f>
        <v>10000</v>
      </c>
      <c r="G18" s="28">
        <f>F18*2.146</f>
        <v>21460</v>
      </c>
      <c r="H18" s="29"/>
      <c r="I18" s="12"/>
    </row>
    <row r="19" spans="1:9" s="13" customFormat="1" ht="13.5" customHeight="1" thickBot="1">
      <c r="A19" s="20" t="s">
        <v>20</v>
      </c>
      <c r="B19" s="30"/>
      <c r="C19" s="31"/>
      <c r="D19" s="32"/>
      <c r="E19" s="33"/>
      <c r="F19" s="33"/>
      <c r="G19" s="33"/>
      <c r="H19" s="23"/>
      <c r="I19" s="23"/>
    </row>
    <row r="20" spans="1:9" s="13" customFormat="1" ht="13.5" customHeight="1" thickBot="1">
      <c r="A20" s="34" t="s">
        <v>21</v>
      </c>
      <c r="B20" s="35">
        <v>243</v>
      </c>
      <c r="C20" s="36">
        <v>229463</v>
      </c>
      <c r="D20" s="37">
        <f>C20*2.146</f>
        <v>492427.598</v>
      </c>
      <c r="E20" s="38">
        <v>380</v>
      </c>
      <c r="F20" s="39">
        <f>B20*E20</f>
        <v>92340</v>
      </c>
      <c r="G20" s="39">
        <f>F20*2.146</f>
        <v>198161.63999999998</v>
      </c>
      <c r="H20" s="39">
        <f>(F20+F18)-C20</f>
        <v>-127123</v>
      </c>
      <c r="I20" s="39">
        <f>H20*2.146</f>
        <v>-272805.958</v>
      </c>
    </row>
    <row r="21" spans="1:9" s="13" customFormat="1" ht="13.5" customHeight="1">
      <c r="A21" s="40" t="s">
        <v>22</v>
      </c>
      <c r="B21" s="40"/>
      <c r="C21" s="41"/>
      <c r="D21" s="42"/>
      <c r="E21" s="43"/>
      <c r="F21" s="44"/>
      <c r="G21" s="44"/>
      <c r="H21" s="44"/>
      <c r="I21" s="44"/>
    </row>
    <row r="22" spans="1:9" s="13" customFormat="1" ht="13.5" customHeight="1">
      <c r="A22" s="45" t="s">
        <v>23</v>
      </c>
      <c r="B22" s="45"/>
      <c r="C22" s="17"/>
      <c r="D22" s="15"/>
      <c r="E22" s="46"/>
      <c r="F22" s="23"/>
      <c r="G22" s="23"/>
      <c r="H22" s="12"/>
      <c r="I22" s="12"/>
    </row>
    <row r="23" spans="1:9" s="13" customFormat="1" ht="13.5" customHeight="1" thickBot="1">
      <c r="A23" s="47" t="s">
        <v>19</v>
      </c>
      <c r="B23" s="48">
        <v>25</v>
      </c>
      <c r="C23" s="21"/>
      <c r="D23" s="22"/>
      <c r="E23" s="49">
        <v>500</v>
      </c>
      <c r="F23" s="50">
        <f>B23*E23</f>
        <v>12500</v>
      </c>
      <c r="G23" s="50">
        <f>F23*2.146</f>
        <v>26825</v>
      </c>
      <c r="H23" s="51"/>
      <c r="I23" s="23"/>
    </row>
    <row r="24" spans="1:9" s="13" customFormat="1" ht="13.5" customHeight="1" thickBot="1">
      <c r="A24" s="34" t="s">
        <v>21</v>
      </c>
      <c r="B24" s="35">
        <v>74</v>
      </c>
      <c r="C24" s="36">
        <v>137082</v>
      </c>
      <c r="D24" s="52">
        <f>C24*2.146</f>
        <v>294177.972</v>
      </c>
      <c r="E24" s="53">
        <v>380</v>
      </c>
      <c r="F24" s="39">
        <f>B24*E24</f>
        <v>28120</v>
      </c>
      <c r="G24" s="39">
        <f>F24*2.146</f>
        <v>60345.52</v>
      </c>
      <c r="H24" s="39">
        <f>(F24+F23)-C24</f>
        <v>-96462</v>
      </c>
      <c r="I24" s="39">
        <f>H24*2.146</f>
        <v>-207007.452</v>
      </c>
    </row>
    <row r="25" spans="1:9" s="13" customFormat="1" ht="13.5" customHeight="1">
      <c r="A25" s="40" t="s">
        <v>24</v>
      </c>
      <c r="B25" s="40"/>
      <c r="C25" s="54"/>
      <c r="D25" s="40"/>
      <c r="E25" s="44"/>
      <c r="F25" s="44"/>
      <c r="G25" s="44"/>
      <c r="H25" s="44"/>
      <c r="I25" s="44"/>
    </row>
    <row r="26" spans="1:9" s="13" customFormat="1" ht="13.5" customHeight="1">
      <c r="A26" s="45" t="s">
        <v>23</v>
      </c>
      <c r="B26" s="45"/>
      <c r="C26" s="17"/>
      <c r="D26" s="15"/>
      <c r="E26" s="12"/>
      <c r="F26" s="12"/>
      <c r="G26" s="12"/>
      <c r="H26" s="12"/>
      <c r="I26" s="12"/>
    </row>
    <row r="27" spans="1:9" s="13" customFormat="1" ht="13.5" customHeight="1">
      <c r="A27" s="45" t="s">
        <v>25</v>
      </c>
      <c r="B27" s="45"/>
      <c r="C27" s="17"/>
      <c r="D27" s="15"/>
      <c r="E27" s="12"/>
      <c r="F27" s="12"/>
      <c r="G27" s="12"/>
      <c r="H27" s="12"/>
      <c r="I27" s="12"/>
    </row>
    <row r="28" spans="1:9" s="13" customFormat="1" ht="13.5" customHeight="1">
      <c r="A28" s="45" t="s">
        <v>26</v>
      </c>
      <c r="B28" s="45"/>
      <c r="C28" s="17"/>
      <c r="D28" s="15"/>
      <c r="E28" s="12"/>
      <c r="F28" s="12"/>
      <c r="G28" s="12"/>
      <c r="H28" s="12"/>
      <c r="I28" s="12"/>
    </row>
    <row r="29" spans="1:9" s="13" customFormat="1" ht="13.5" customHeight="1">
      <c r="A29" s="45" t="s">
        <v>27</v>
      </c>
      <c r="B29" s="45"/>
      <c r="C29" s="17"/>
      <c r="D29" s="15"/>
      <c r="E29" s="12"/>
      <c r="F29" s="12"/>
      <c r="G29" s="12"/>
      <c r="H29" s="12"/>
      <c r="I29" s="12"/>
    </row>
    <row r="30" spans="1:9" s="13" customFormat="1" ht="13.5" customHeight="1">
      <c r="A30" s="45" t="s">
        <v>28</v>
      </c>
      <c r="B30" s="45"/>
      <c r="C30" s="17"/>
      <c r="D30" s="15"/>
      <c r="E30" s="12"/>
      <c r="F30" s="12"/>
      <c r="G30" s="12"/>
      <c r="H30" s="12"/>
      <c r="I30" s="12"/>
    </row>
    <row r="31" spans="1:9" s="13" customFormat="1" ht="13.5" customHeight="1" thickBot="1">
      <c r="A31" s="47" t="s">
        <v>29</v>
      </c>
      <c r="B31" s="47"/>
      <c r="C31" s="21"/>
      <c r="D31" s="22"/>
      <c r="E31" s="23"/>
      <c r="F31" s="23"/>
      <c r="G31" s="23"/>
      <c r="H31" s="23"/>
      <c r="I31" s="23"/>
    </row>
    <row r="32" spans="1:9" s="13" customFormat="1" ht="13.5" customHeight="1" thickBot="1">
      <c r="A32" s="34" t="s">
        <v>21</v>
      </c>
      <c r="B32" s="35">
        <v>132</v>
      </c>
      <c r="C32" s="36">
        <v>37851</v>
      </c>
      <c r="D32" s="37">
        <f>C32*2.146</f>
        <v>81228.246</v>
      </c>
      <c r="E32" s="38">
        <v>380</v>
      </c>
      <c r="F32" s="39">
        <f>B32*E32</f>
        <v>50160</v>
      </c>
      <c r="G32" s="39">
        <f>F32*2.146</f>
        <v>107643.36</v>
      </c>
      <c r="H32" s="39">
        <f>F32-C32</f>
        <v>12309</v>
      </c>
      <c r="I32" s="39">
        <f>H32*2.146</f>
        <v>26415.113999999998</v>
      </c>
    </row>
    <row r="33" spans="1:9" s="13" customFormat="1" ht="13.5" customHeight="1">
      <c r="A33" s="40" t="s">
        <v>30</v>
      </c>
      <c r="B33" s="40"/>
      <c r="C33" s="54"/>
      <c r="D33" s="55"/>
      <c r="E33" s="44"/>
      <c r="F33" s="44"/>
      <c r="G33" s="44"/>
      <c r="H33" s="44"/>
      <c r="I33" s="44"/>
    </row>
    <row r="34" spans="1:9" s="13" customFormat="1" ht="13.5" customHeight="1">
      <c r="A34" s="45" t="s">
        <v>31</v>
      </c>
      <c r="B34" s="45"/>
      <c r="C34" s="17"/>
      <c r="D34" s="56"/>
      <c r="E34" s="12"/>
      <c r="F34" s="12"/>
      <c r="G34" s="12"/>
      <c r="H34" s="12"/>
      <c r="I34" s="12"/>
    </row>
    <row r="35" spans="1:9" s="13" customFormat="1" ht="13.5" customHeight="1">
      <c r="A35" s="45" t="s">
        <v>32</v>
      </c>
      <c r="B35" s="45"/>
      <c r="C35" s="17"/>
      <c r="D35" s="56"/>
      <c r="E35" s="12"/>
      <c r="F35" s="12"/>
      <c r="G35" s="12"/>
      <c r="H35" s="12"/>
      <c r="I35" s="12"/>
    </row>
    <row r="36" spans="1:9" s="13" customFormat="1" ht="13.5" customHeight="1">
      <c r="A36" s="45" t="s">
        <v>25</v>
      </c>
      <c r="B36" s="45"/>
      <c r="C36" s="17"/>
      <c r="D36" s="56"/>
      <c r="E36" s="12"/>
      <c r="F36" s="12"/>
      <c r="G36" s="12"/>
      <c r="H36" s="12"/>
      <c r="I36" s="12"/>
    </row>
    <row r="37" spans="1:9" s="13" customFormat="1" ht="13.5" customHeight="1">
      <c r="A37" s="45" t="s">
        <v>33</v>
      </c>
      <c r="B37" s="45"/>
      <c r="C37" s="17"/>
      <c r="D37" s="56"/>
      <c r="E37" s="12"/>
      <c r="F37" s="12"/>
      <c r="G37" s="12"/>
      <c r="H37" s="12"/>
      <c r="I37" s="12"/>
    </row>
    <row r="38" spans="1:9" s="13" customFormat="1" ht="13.5" customHeight="1" thickBot="1">
      <c r="A38" s="47" t="s">
        <v>28</v>
      </c>
      <c r="B38" s="47"/>
      <c r="C38" s="21"/>
      <c r="D38" s="57"/>
      <c r="E38" s="23"/>
      <c r="F38" s="23"/>
      <c r="G38" s="23"/>
      <c r="H38" s="23"/>
      <c r="I38" s="23"/>
    </row>
    <row r="39" spans="1:9" s="13" customFormat="1" ht="13.5" customHeight="1" thickBot="1">
      <c r="A39" s="34" t="s">
        <v>21</v>
      </c>
      <c r="B39" s="35">
        <v>56</v>
      </c>
      <c r="C39" s="36">
        <v>56904</v>
      </c>
      <c r="D39" s="37">
        <f>C39*2.146</f>
        <v>122115.984</v>
      </c>
      <c r="E39" s="38">
        <v>380</v>
      </c>
      <c r="F39" s="39">
        <f>B39*E39</f>
        <v>21280</v>
      </c>
      <c r="G39" s="39">
        <f>F39*2.146</f>
        <v>45666.88</v>
      </c>
      <c r="H39" s="39">
        <f>F39-C39</f>
        <v>-35624</v>
      </c>
      <c r="I39" s="39">
        <f>H39*2.146</f>
        <v>-76449.10399999999</v>
      </c>
    </row>
    <row r="40" spans="1:9" s="13" customFormat="1" ht="13.5" customHeight="1">
      <c r="A40" s="40" t="s">
        <v>34</v>
      </c>
      <c r="B40" s="40"/>
      <c r="C40" s="54"/>
      <c r="D40" s="58"/>
      <c r="E40" s="44"/>
      <c r="F40" s="44"/>
      <c r="G40" s="44"/>
      <c r="H40" s="44"/>
      <c r="I40" s="44"/>
    </row>
    <row r="41" spans="1:9" s="13" customFormat="1" ht="13.5" customHeight="1">
      <c r="A41" s="45" t="s">
        <v>35</v>
      </c>
      <c r="B41" s="45"/>
      <c r="C41" s="17"/>
      <c r="D41" s="15"/>
      <c r="E41" s="12"/>
      <c r="F41" s="12"/>
      <c r="G41" s="12"/>
      <c r="H41" s="12"/>
      <c r="I41" s="12"/>
    </row>
    <row r="42" spans="1:9" s="13" customFormat="1" ht="13.5" customHeight="1">
      <c r="A42" s="45" t="s">
        <v>36</v>
      </c>
      <c r="B42" s="45"/>
      <c r="C42" s="17"/>
      <c r="D42" s="15"/>
      <c r="E42" s="12"/>
      <c r="F42" s="12"/>
      <c r="G42" s="12"/>
      <c r="H42" s="12"/>
      <c r="I42" s="12"/>
    </row>
    <row r="43" spans="1:9" s="13" customFormat="1" ht="13.5" customHeight="1">
      <c r="A43" s="45" t="s">
        <v>27</v>
      </c>
      <c r="B43" s="45"/>
      <c r="C43" s="17"/>
      <c r="D43" s="15"/>
      <c r="E43" s="23"/>
      <c r="F43" s="23"/>
      <c r="G43" s="23"/>
      <c r="H43" s="12"/>
      <c r="I43" s="12"/>
    </row>
    <row r="44" spans="1:9" s="13" customFormat="1" ht="13.5" customHeight="1">
      <c r="A44" s="45" t="s">
        <v>19</v>
      </c>
      <c r="B44" s="48">
        <v>20</v>
      </c>
      <c r="C44" s="17"/>
      <c r="D44" s="15"/>
      <c r="E44" s="27">
        <v>500</v>
      </c>
      <c r="F44" s="28">
        <f>B44*E44</f>
        <v>10000</v>
      </c>
      <c r="G44" s="28">
        <f>F44*2.146</f>
        <v>21460</v>
      </c>
      <c r="H44" s="29"/>
      <c r="I44" s="12"/>
    </row>
    <row r="45" spans="1:9" s="13" customFormat="1" ht="13.5" customHeight="1">
      <c r="A45" s="45" t="s">
        <v>37</v>
      </c>
      <c r="B45" s="45"/>
      <c r="C45" s="17"/>
      <c r="D45" s="15"/>
      <c r="E45" s="44"/>
      <c r="F45" s="44"/>
      <c r="G45" s="44"/>
      <c r="H45" s="12"/>
      <c r="I45" s="12"/>
    </row>
    <row r="46" spans="1:9" s="13" customFormat="1" ht="13.5" customHeight="1">
      <c r="A46" s="45" t="s">
        <v>38</v>
      </c>
      <c r="B46" s="45"/>
      <c r="C46" s="17"/>
      <c r="D46" s="15"/>
      <c r="E46" s="12"/>
      <c r="F46" s="12"/>
      <c r="G46" s="12"/>
      <c r="H46" s="12"/>
      <c r="I46" s="12"/>
    </row>
    <row r="47" spans="1:9" s="13" customFormat="1" ht="13.5" customHeight="1" thickBot="1">
      <c r="A47" s="47" t="s">
        <v>39</v>
      </c>
      <c r="B47" s="47"/>
      <c r="C47" s="21"/>
      <c r="D47" s="22"/>
      <c r="E47" s="23"/>
      <c r="F47" s="23"/>
      <c r="G47" s="23"/>
      <c r="H47" s="23"/>
      <c r="I47" s="23"/>
    </row>
    <row r="48" spans="1:9" s="13" customFormat="1" ht="13.5" customHeight="1" thickBot="1">
      <c r="A48" s="34" t="s">
        <v>21</v>
      </c>
      <c r="B48" s="35">
        <v>166</v>
      </c>
      <c r="C48" s="36">
        <v>55402</v>
      </c>
      <c r="D48" s="37">
        <f>C48*2.146</f>
        <v>118892.692</v>
      </c>
      <c r="E48" s="38">
        <v>380</v>
      </c>
      <c r="F48" s="39">
        <f>B48*E48</f>
        <v>63080</v>
      </c>
      <c r="G48" s="39">
        <f>F48*2.146</f>
        <v>135369.68</v>
      </c>
      <c r="H48" s="39">
        <f>(F48+F44)-C48</f>
        <v>17678</v>
      </c>
      <c r="I48" s="39">
        <f>H48*2.146</f>
        <v>37936.988</v>
      </c>
    </row>
    <row r="49" spans="1:9" s="13" customFormat="1" ht="13.5" customHeight="1">
      <c r="A49" s="40" t="s">
        <v>40</v>
      </c>
      <c r="B49" s="40"/>
      <c r="C49" s="59"/>
      <c r="D49" s="60"/>
      <c r="E49" s="44"/>
      <c r="F49" s="44"/>
      <c r="G49" s="44"/>
      <c r="H49" s="44"/>
      <c r="I49" s="44"/>
    </row>
    <row r="50" spans="1:9" s="13" customFormat="1" ht="13.5" customHeight="1" thickBot="1">
      <c r="A50" s="47" t="s">
        <v>23</v>
      </c>
      <c r="B50" s="47"/>
      <c r="C50" s="21"/>
      <c r="D50" s="22"/>
      <c r="E50" s="23"/>
      <c r="F50" s="23"/>
      <c r="G50" s="23"/>
      <c r="H50" s="23"/>
      <c r="I50" s="23"/>
    </row>
    <row r="51" spans="1:9" s="13" customFormat="1" ht="13.5" customHeight="1" thickBot="1">
      <c r="A51" s="34" t="s">
        <v>21</v>
      </c>
      <c r="B51" s="35">
        <v>9</v>
      </c>
      <c r="C51" s="36">
        <v>40833</v>
      </c>
      <c r="D51" s="37">
        <f>C51*2.146</f>
        <v>87627.618</v>
      </c>
      <c r="E51" s="38">
        <v>380</v>
      </c>
      <c r="F51" s="39">
        <f>B51*E51</f>
        <v>3420</v>
      </c>
      <c r="G51" s="39">
        <f>F51*2.146</f>
        <v>7339.32</v>
      </c>
      <c r="H51" s="39">
        <f>F51-C51</f>
        <v>-37413</v>
      </c>
      <c r="I51" s="39">
        <f>H51*2.146</f>
        <v>-80288.298</v>
      </c>
    </row>
    <row r="52" spans="1:9" s="13" customFormat="1" ht="13.5" customHeight="1">
      <c r="A52" s="40" t="s">
        <v>41</v>
      </c>
      <c r="B52" s="40"/>
      <c r="C52" s="59"/>
      <c r="D52" s="60"/>
      <c r="E52" s="44"/>
      <c r="F52" s="44"/>
      <c r="G52" s="44"/>
      <c r="H52" s="44"/>
      <c r="I52" s="44"/>
    </row>
    <row r="53" spans="1:9" s="13" customFormat="1" ht="13.5" customHeight="1">
      <c r="A53" s="45" t="s">
        <v>23</v>
      </c>
      <c r="B53" s="45"/>
      <c r="C53" s="17"/>
      <c r="D53" s="15"/>
      <c r="E53" s="12"/>
      <c r="F53" s="12"/>
      <c r="G53" s="12"/>
      <c r="H53" s="12"/>
      <c r="I53" s="12"/>
    </row>
    <row r="54" spans="1:9" s="13" customFormat="1" ht="13.5" customHeight="1">
      <c r="A54" s="45" t="s">
        <v>42</v>
      </c>
      <c r="B54" s="45"/>
      <c r="C54" s="17"/>
      <c r="D54" s="15"/>
      <c r="E54" s="12"/>
      <c r="F54" s="12"/>
      <c r="G54" s="12"/>
      <c r="H54" s="12"/>
      <c r="I54" s="12"/>
    </row>
    <row r="55" spans="1:9" s="13" customFormat="1" ht="13.5" customHeight="1" thickBot="1">
      <c r="A55" s="47" t="s">
        <v>15</v>
      </c>
      <c r="B55" s="47"/>
      <c r="C55" s="21"/>
      <c r="D55" s="22"/>
      <c r="E55" s="23"/>
      <c r="F55" s="23"/>
      <c r="G55" s="23"/>
      <c r="H55" s="23"/>
      <c r="I55" s="23"/>
    </row>
    <row r="56" spans="1:9" s="13" customFormat="1" ht="13.5" customHeight="1" thickBot="1">
      <c r="A56" s="34" t="s">
        <v>21</v>
      </c>
      <c r="B56" s="35">
        <v>84</v>
      </c>
      <c r="C56" s="36">
        <v>50508</v>
      </c>
      <c r="D56" s="37">
        <f>C56*2.146</f>
        <v>108390.16799999999</v>
      </c>
      <c r="E56" s="38">
        <v>380</v>
      </c>
      <c r="F56" s="39">
        <f>B56*E56</f>
        <v>31920</v>
      </c>
      <c r="G56" s="39">
        <f>F56*2.146</f>
        <v>68500.31999999999</v>
      </c>
      <c r="H56" s="39">
        <f>F56-C56</f>
        <v>-18588</v>
      </c>
      <c r="I56" s="39">
        <f>H56*2.146</f>
        <v>-39889.848</v>
      </c>
    </row>
    <row r="57" spans="1:9" s="13" customFormat="1" ht="13.5" customHeight="1">
      <c r="A57" s="40" t="s">
        <v>43</v>
      </c>
      <c r="B57" s="40"/>
      <c r="C57" s="59"/>
      <c r="D57" s="60"/>
      <c r="E57" s="44"/>
      <c r="F57" s="44"/>
      <c r="G57" s="44"/>
      <c r="H57" s="44"/>
      <c r="I57" s="44"/>
    </row>
    <row r="58" spans="1:9" s="13" customFormat="1" ht="13.5" customHeight="1">
      <c r="A58" s="45" t="s">
        <v>44</v>
      </c>
      <c r="B58" s="45"/>
      <c r="C58" s="17"/>
      <c r="D58" s="15"/>
      <c r="E58" s="12"/>
      <c r="F58" s="12"/>
      <c r="G58" s="12"/>
      <c r="H58" s="12"/>
      <c r="I58" s="12"/>
    </row>
    <row r="59" spans="1:9" s="13" customFormat="1" ht="13.5" customHeight="1">
      <c r="A59" s="45" t="s">
        <v>19</v>
      </c>
      <c r="B59" s="61">
        <v>20</v>
      </c>
      <c r="C59" s="17"/>
      <c r="D59" s="15"/>
      <c r="E59" s="27">
        <v>500</v>
      </c>
      <c r="F59" s="28">
        <f>B59*E59</f>
        <v>10000</v>
      </c>
      <c r="G59" s="28">
        <f>F59*2.146</f>
        <v>21460</v>
      </c>
      <c r="H59" s="12"/>
      <c r="I59" s="12"/>
    </row>
    <row r="60" spans="1:9" s="13" customFormat="1" ht="13.5" customHeight="1">
      <c r="A60" s="45" t="s">
        <v>16</v>
      </c>
      <c r="B60" s="45"/>
      <c r="C60" s="17"/>
      <c r="D60" s="15"/>
      <c r="E60" s="12"/>
      <c r="F60" s="12"/>
      <c r="G60" s="12"/>
      <c r="H60" s="12"/>
      <c r="I60" s="12"/>
    </row>
    <row r="61" spans="1:9" s="13" customFormat="1" ht="13.5" customHeight="1">
      <c r="A61" s="45" t="s">
        <v>45</v>
      </c>
      <c r="B61" s="45"/>
      <c r="C61" s="17"/>
      <c r="D61" s="15"/>
      <c r="E61" s="12"/>
      <c r="F61" s="12"/>
      <c r="G61" s="12"/>
      <c r="H61" s="12"/>
      <c r="I61" s="12"/>
    </row>
    <row r="62" spans="1:9" s="13" customFormat="1" ht="13.5" customHeight="1" thickBot="1">
      <c r="A62" s="47" t="s">
        <v>28</v>
      </c>
      <c r="B62" s="47"/>
      <c r="C62" s="21"/>
      <c r="D62" s="22"/>
      <c r="E62" s="23"/>
      <c r="F62" s="23"/>
      <c r="G62" s="23"/>
      <c r="H62" s="23"/>
      <c r="I62" s="23"/>
    </row>
    <row r="63" spans="1:9" s="13" customFormat="1" ht="13.5" customHeight="1" thickBot="1">
      <c r="A63" s="34" t="s">
        <v>21</v>
      </c>
      <c r="B63" s="35">
        <v>136</v>
      </c>
      <c r="C63" s="36">
        <v>114007</v>
      </c>
      <c r="D63" s="37">
        <f>C63*2.146</f>
        <v>244659.022</v>
      </c>
      <c r="E63" s="38">
        <v>380</v>
      </c>
      <c r="F63" s="39">
        <f>B63*E63</f>
        <v>51680</v>
      </c>
      <c r="G63" s="39">
        <f>F63*2.146</f>
        <v>110905.28</v>
      </c>
      <c r="H63" s="39">
        <f>(F63+F59)-C63</f>
        <v>-52327</v>
      </c>
      <c r="I63" s="39">
        <f>H63*2.146</f>
        <v>-112293.742</v>
      </c>
    </row>
    <row r="64" spans="1:9" s="13" customFormat="1" ht="13.5" customHeight="1">
      <c r="A64" s="40" t="s">
        <v>46</v>
      </c>
      <c r="B64" s="40"/>
      <c r="C64" s="62"/>
      <c r="D64" s="60"/>
      <c r="E64" s="44"/>
      <c r="F64" s="44"/>
      <c r="G64" s="44"/>
      <c r="H64" s="44"/>
      <c r="I64" s="44"/>
    </row>
    <row r="65" spans="1:9" s="13" customFormat="1" ht="13.5" customHeight="1">
      <c r="A65" s="45" t="s">
        <v>23</v>
      </c>
      <c r="B65" s="45"/>
      <c r="C65" s="63"/>
      <c r="D65" s="15"/>
      <c r="E65" s="12"/>
      <c r="F65" s="12"/>
      <c r="G65" s="12"/>
      <c r="H65" s="12"/>
      <c r="I65" s="12"/>
    </row>
    <row r="66" spans="1:9" s="13" customFormat="1" ht="13.5" customHeight="1" thickBot="1">
      <c r="A66" s="47" t="s">
        <v>15</v>
      </c>
      <c r="B66" s="47"/>
      <c r="C66" s="64"/>
      <c r="D66" s="22"/>
      <c r="E66" s="23"/>
      <c r="F66" s="23"/>
      <c r="G66" s="23"/>
      <c r="H66" s="23"/>
      <c r="I66" s="23"/>
    </row>
    <row r="67" spans="1:9" s="13" customFormat="1" ht="13.5" customHeight="1" thickBot="1">
      <c r="A67" s="34" t="s">
        <v>21</v>
      </c>
      <c r="B67" s="35">
        <v>109</v>
      </c>
      <c r="C67" s="36">
        <v>20695</v>
      </c>
      <c r="D67" s="37">
        <f>C67*2.146</f>
        <v>44411.47</v>
      </c>
      <c r="E67" s="38">
        <v>380</v>
      </c>
      <c r="F67" s="39">
        <f>B67*E67</f>
        <v>41420</v>
      </c>
      <c r="G67" s="39">
        <f>F67*2.146</f>
        <v>88887.31999999999</v>
      </c>
      <c r="H67" s="39">
        <f>F67-C67</f>
        <v>20725</v>
      </c>
      <c r="I67" s="39">
        <f>H67*2.146</f>
        <v>44475.85</v>
      </c>
    </row>
    <row r="68" spans="1:9" s="13" customFormat="1" ht="13.5" customHeight="1">
      <c r="A68" s="40" t="s">
        <v>47</v>
      </c>
      <c r="B68" s="40"/>
      <c r="C68" s="62"/>
      <c r="D68" s="60"/>
      <c r="E68" s="44"/>
      <c r="F68" s="44"/>
      <c r="G68" s="44"/>
      <c r="H68" s="44"/>
      <c r="I68" s="44"/>
    </row>
    <row r="69" spans="1:9" s="13" customFormat="1" ht="13.5" customHeight="1">
      <c r="A69" s="16" t="s">
        <v>48</v>
      </c>
      <c r="B69" s="16"/>
      <c r="C69" s="63"/>
      <c r="D69" s="15"/>
      <c r="E69" s="12"/>
      <c r="F69" s="12"/>
      <c r="G69" s="12"/>
      <c r="H69" s="12"/>
      <c r="I69" s="12"/>
    </row>
    <row r="70" spans="1:9" s="13" customFormat="1" ht="13.5" customHeight="1">
      <c r="A70" s="16" t="s">
        <v>49</v>
      </c>
      <c r="B70" s="16"/>
      <c r="C70" s="63"/>
      <c r="D70" s="15"/>
      <c r="E70" s="12"/>
      <c r="F70" s="12"/>
      <c r="G70" s="12"/>
      <c r="H70" s="12"/>
      <c r="I70" s="12"/>
    </row>
    <row r="71" spans="1:9" s="13" customFormat="1" ht="13.5" customHeight="1">
      <c r="A71" s="16" t="s">
        <v>49</v>
      </c>
      <c r="B71" s="16"/>
      <c r="C71" s="63"/>
      <c r="D71" s="15"/>
      <c r="E71" s="12"/>
      <c r="F71" s="12"/>
      <c r="G71" s="12"/>
      <c r="H71" s="12"/>
      <c r="I71" s="12"/>
    </row>
    <row r="72" spans="1:9" s="13" customFormat="1" ht="13.5" customHeight="1">
      <c r="A72" s="16" t="s">
        <v>50</v>
      </c>
      <c r="B72" s="16"/>
      <c r="C72" s="63"/>
      <c r="D72" s="15"/>
      <c r="E72" s="12"/>
      <c r="F72" s="12"/>
      <c r="G72" s="12"/>
      <c r="H72" s="12"/>
      <c r="I72" s="12"/>
    </row>
    <row r="73" spans="1:9" s="13" customFormat="1" ht="13.5" customHeight="1">
      <c r="A73" s="16" t="s">
        <v>49</v>
      </c>
      <c r="B73" s="65">
        <v>34</v>
      </c>
      <c r="C73" s="63"/>
      <c r="D73" s="15"/>
      <c r="E73" s="27">
        <v>500</v>
      </c>
      <c r="F73" s="28">
        <f>B73*E73</f>
        <v>17000</v>
      </c>
      <c r="G73" s="28">
        <f>F73*2.146</f>
        <v>36482</v>
      </c>
      <c r="H73" s="12"/>
      <c r="I73" s="12"/>
    </row>
    <row r="74" spans="1:9" s="13" customFormat="1" ht="13.5" customHeight="1">
      <c r="A74" s="16" t="s">
        <v>15</v>
      </c>
      <c r="B74" s="16"/>
      <c r="C74" s="63"/>
      <c r="D74" s="15"/>
      <c r="E74" s="12"/>
      <c r="F74" s="12"/>
      <c r="G74" s="12"/>
      <c r="H74" s="12"/>
      <c r="I74" s="12"/>
    </row>
    <row r="75" spans="1:9" s="13" customFormat="1" ht="13.5" customHeight="1" thickBot="1">
      <c r="A75" s="66" t="s">
        <v>28</v>
      </c>
      <c r="B75" s="66"/>
      <c r="C75" s="64"/>
      <c r="D75" s="22"/>
      <c r="E75" s="23"/>
      <c r="F75" s="23"/>
      <c r="G75" s="23"/>
      <c r="H75" s="23"/>
      <c r="I75" s="23"/>
    </row>
    <row r="76" spans="1:9" s="13" customFormat="1" ht="13.5" customHeight="1" thickBot="1">
      <c r="A76" s="34" t="s">
        <v>21</v>
      </c>
      <c r="B76" s="35">
        <v>213</v>
      </c>
      <c r="C76" s="36">
        <v>269512</v>
      </c>
      <c r="D76" s="37">
        <f>C76*2.146</f>
        <v>578372.752</v>
      </c>
      <c r="E76" s="38">
        <v>380</v>
      </c>
      <c r="F76" s="39">
        <f>B76*E76</f>
        <v>80940</v>
      </c>
      <c r="G76" s="39">
        <f>F76*2.146</f>
        <v>173697.24</v>
      </c>
      <c r="H76" s="39">
        <f>(F76+F73)-C76</f>
        <v>-171572</v>
      </c>
      <c r="I76" s="39">
        <f>H76*2.146</f>
        <v>-368193.512</v>
      </c>
    </row>
    <row r="77" spans="1:9" s="13" customFormat="1" ht="13.5" customHeight="1" thickBot="1">
      <c r="A77" s="67" t="s">
        <v>51</v>
      </c>
      <c r="B77" s="67"/>
      <c r="C77" s="68"/>
      <c r="D77" s="69"/>
      <c r="E77" s="33"/>
      <c r="F77" s="33"/>
      <c r="G77" s="33"/>
      <c r="H77" s="33"/>
      <c r="I77" s="33"/>
    </row>
    <row r="78" spans="1:9" s="13" customFormat="1" ht="13.5" customHeight="1" thickBot="1">
      <c r="A78" s="34" t="s">
        <v>21</v>
      </c>
      <c r="B78" s="35">
        <v>152</v>
      </c>
      <c r="C78" s="36">
        <v>88776</v>
      </c>
      <c r="D78" s="37">
        <f>C78*2.146</f>
        <v>190513.296</v>
      </c>
      <c r="E78" s="38">
        <v>380</v>
      </c>
      <c r="F78" s="39">
        <f>B78*E78</f>
        <v>57760</v>
      </c>
      <c r="G78" s="39">
        <f>F78*2.146</f>
        <v>123952.95999999999</v>
      </c>
      <c r="H78" s="39">
        <f>F78-C78</f>
        <v>-31016</v>
      </c>
      <c r="I78" s="39">
        <f>H78*2.146</f>
        <v>-66560.336</v>
      </c>
    </row>
    <row r="79" spans="1:9" s="13" customFormat="1" ht="13.5" customHeight="1">
      <c r="A79" s="40" t="s">
        <v>52</v>
      </c>
      <c r="B79" s="40"/>
      <c r="C79" s="62"/>
      <c r="D79" s="70"/>
      <c r="E79" s="44"/>
      <c r="F79" s="44"/>
      <c r="G79" s="44"/>
      <c r="H79" s="44"/>
      <c r="I79" s="44"/>
    </row>
    <row r="80" spans="1:9" s="13" customFormat="1" ht="13.5" customHeight="1">
      <c r="A80" s="16" t="s">
        <v>53</v>
      </c>
      <c r="B80" s="16"/>
      <c r="C80" s="63"/>
      <c r="D80" s="56"/>
      <c r="E80" s="12"/>
      <c r="F80" s="12"/>
      <c r="G80" s="12"/>
      <c r="H80" s="12"/>
      <c r="I80" s="12"/>
    </row>
    <row r="81" spans="1:9" s="13" customFormat="1" ht="13.5" customHeight="1">
      <c r="A81" s="16" t="s">
        <v>15</v>
      </c>
      <c r="B81" s="16"/>
      <c r="C81" s="63"/>
      <c r="D81" s="15"/>
      <c r="E81" s="12"/>
      <c r="F81" s="12"/>
      <c r="G81" s="12"/>
      <c r="H81" s="12"/>
      <c r="I81" s="12"/>
    </row>
    <row r="82" spans="1:9" s="13" customFormat="1" ht="13.5" customHeight="1">
      <c r="A82" s="16" t="s">
        <v>54</v>
      </c>
      <c r="B82" s="16"/>
      <c r="C82" s="63"/>
      <c r="D82" s="15"/>
      <c r="E82" s="12"/>
      <c r="F82" s="12"/>
      <c r="G82" s="12"/>
      <c r="H82" s="12"/>
      <c r="I82" s="12"/>
    </row>
    <row r="83" spans="1:9" s="13" customFormat="1" ht="13.5" customHeight="1" thickBot="1">
      <c r="A83" s="66" t="s">
        <v>55</v>
      </c>
      <c r="B83" s="66"/>
      <c r="C83" s="64"/>
      <c r="D83" s="22"/>
      <c r="E83" s="23"/>
      <c r="F83" s="23"/>
      <c r="G83" s="23"/>
      <c r="H83" s="23"/>
      <c r="I83" s="23"/>
    </row>
    <row r="84" spans="1:9" s="13" customFormat="1" ht="13.5" customHeight="1" thickBot="1">
      <c r="A84" s="71" t="s">
        <v>21</v>
      </c>
      <c r="B84" s="35">
        <v>712</v>
      </c>
      <c r="C84" s="36">
        <v>188944</v>
      </c>
      <c r="D84" s="37">
        <f>C84*2.146</f>
        <v>405473.82399999996</v>
      </c>
      <c r="E84" s="38">
        <v>380</v>
      </c>
      <c r="F84" s="39">
        <f>B84*E84</f>
        <v>270560</v>
      </c>
      <c r="G84" s="39">
        <f>F84*2.146</f>
        <v>580621.76</v>
      </c>
      <c r="H84" s="39">
        <f>F84-C84</f>
        <v>81616</v>
      </c>
      <c r="I84" s="39">
        <f>H84*2.146</f>
        <v>175147.936</v>
      </c>
    </row>
    <row r="85" spans="1:9" s="13" customFormat="1" ht="13.5" customHeight="1">
      <c r="A85" s="72" t="s">
        <v>56</v>
      </c>
      <c r="B85" s="72"/>
      <c r="C85" s="62"/>
      <c r="D85" s="60"/>
      <c r="E85" s="44"/>
      <c r="F85" s="44"/>
      <c r="G85" s="44"/>
      <c r="H85" s="44"/>
      <c r="I85" s="44"/>
    </row>
    <row r="86" spans="1:9" s="13" customFormat="1" ht="13.5" customHeight="1">
      <c r="A86" s="16" t="s">
        <v>57</v>
      </c>
      <c r="B86" s="16"/>
      <c r="C86" s="63"/>
      <c r="D86" s="15"/>
      <c r="E86" s="12"/>
      <c r="F86" s="12"/>
      <c r="G86" s="12"/>
      <c r="H86" s="12"/>
      <c r="I86" s="12"/>
    </row>
    <row r="87" spans="1:9" s="13" customFormat="1" ht="13.5" customHeight="1">
      <c r="A87" s="16" t="s">
        <v>58</v>
      </c>
      <c r="B87" s="16"/>
      <c r="C87" s="63"/>
      <c r="D87" s="15"/>
      <c r="E87" s="12"/>
      <c r="F87" s="12"/>
      <c r="G87" s="12"/>
      <c r="H87" s="12"/>
      <c r="I87" s="12"/>
    </row>
    <row r="88" spans="1:9" s="13" customFormat="1" ht="13.5" customHeight="1">
      <c r="A88" s="16" t="s">
        <v>59</v>
      </c>
      <c r="B88" s="16"/>
      <c r="C88" s="63"/>
      <c r="D88" s="15"/>
      <c r="E88" s="12"/>
      <c r="F88" s="12"/>
      <c r="G88" s="12"/>
      <c r="H88" s="12"/>
      <c r="I88" s="12"/>
    </row>
    <row r="89" spans="1:9" s="13" customFormat="1" ht="13.5" customHeight="1">
      <c r="A89" s="16" t="s">
        <v>15</v>
      </c>
      <c r="B89" s="16"/>
      <c r="C89" s="63"/>
      <c r="D89" s="15"/>
      <c r="E89" s="12"/>
      <c r="F89" s="12"/>
      <c r="G89" s="12"/>
      <c r="H89" s="12"/>
      <c r="I89" s="12"/>
    </row>
    <row r="90" spans="1:9" s="13" customFormat="1" ht="13.5" customHeight="1">
      <c r="A90" s="16" t="s">
        <v>25</v>
      </c>
      <c r="B90" s="16"/>
      <c r="C90" s="63"/>
      <c r="D90" s="15"/>
      <c r="E90" s="12"/>
      <c r="F90" s="12"/>
      <c r="G90" s="12"/>
      <c r="H90" s="12"/>
      <c r="I90" s="12"/>
    </row>
    <row r="91" spans="1:9" s="13" customFormat="1" ht="13.5" customHeight="1">
      <c r="A91" s="16" t="s">
        <v>60</v>
      </c>
      <c r="B91" s="16"/>
      <c r="C91" s="63"/>
      <c r="D91" s="15"/>
      <c r="E91" s="12"/>
      <c r="F91" s="12"/>
      <c r="G91" s="12"/>
      <c r="H91" s="12"/>
      <c r="I91" s="12"/>
    </row>
    <row r="92" spans="1:9" s="13" customFormat="1" ht="13.5" customHeight="1" thickBot="1">
      <c r="A92" s="66" t="s">
        <v>61</v>
      </c>
      <c r="B92" s="66"/>
      <c r="C92" s="64"/>
      <c r="D92" s="22"/>
      <c r="E92" s="23"/>
      <c r="F92" s="23"/>
      <c r="G92" s="23"/>
      <c r="H92" s="23"/>
      <c r="I92" s="23"/>
    </row>
    <row r="93" spans="1:9" s="13" customFormat="1" ht="13.5" customHeight="1" thickBot="1">
      <c r="A93" s="34" t="s">
        <v>21</v>
      </c>
      <c r="B93" s="35">
        <v>485</v>
      </c>
      <c r="C93" s="36">
        <v>110312</v>
      </c>
      <c r="D93" s="37">
        <f>C93*2.146</f>
        <v>236729.552</v>
      </c>
      <c r="E93" s="38">
        <v>380</v>
      </c>
      <c r="F93" s="39">
        <f>B93*E93</f>
        <v>184300</v>
      </c>
      <c r="G93" s="39">
        <f>F93*2.146</f>
        <v>395507.8</v>
      </c>
      <c r="H93" s="39">
        <f>F93-C93</f>
        <v>73988</v>
      </c>
      <c r="I93" s="39">
        <f>H93*2.146</f>
        <v>158778.248</v>
      </c>
    </row>
    <row r="94" spans="1:9" s="13" customFormat="1" ht="13.5" customHeight="1">
      <c r="A94" s="40" t="s">
        <v>62</v>
      </c>
      <c r="B94" s="40"/>
      <c r="C94" s="73"/>
      <c r="D94" s="60"/>
      <c r="E94" s="44"/>
      <c r="F94" s="44"/>
      <c r="G94" s="44"/>
      <c r="H94" s="44"/>
      <c r="I94" s="44"/>
    </row>
    <row r="95" spans="1:9" s="13" customFormat="1" ht="13.5" customHeight="1">
      <c r="A95" s="45" t="s">
        <v>63</v>
      </c>
      <c r="B95" s="45"/>
      <c r="C95" s="74"/>
      <c r="D95" s="15"/>
      <c r="E95" s="12"/>
      <c r="F95" s="12"/>
      <c r="G95" s="12"/>
      <c r="H95" s="12"/>
      <c r="I95" s="12"/>
    </row>
    <row r="96" spans="1:9" s="13" customFormat="1" ht="13.5" customHeight="1">
      <c r="A96" s="45" t="s">
        <v>25</v>
      </c>
      <c r="B96" s="45"/>
      <c r="C96" s="74"/>
      <c r="D96" s="15"/>
      <c r="E96" s="12"/>
      <c r="F96" s="12"/>
      <c r="G96" s="12"/>
      <c r="H96" s="12"/>
      <c r="I96" s="12"/>
    </row>
    <row r="97" spans="1:9" s="13" customFormat="1" ht="13.5" customHeight="1" thickBot="1">
      <c r="A97" s="47" t="s">
        <v>28</v>
      </c>
      <c r="B97" s="47"/>
      <c r="C97" s="64"/>
      <c r="D97" s="22"/>
      <c r="E97" s="23"/>
      <c r="F97" s="23"/>
      <c r="G97" s="23"/>
      <c r="H97" s="23"/>
      <c r="I97" s="23"/>
    </row>
    <row r="98" spans="1:9" s="13" customFormat="1" ht="13.5" customHeight="1" thickBot="1">
      <c r="A98" s="34" t="s">
        <v>21</v>
      </c>
      <c r="B98" s="35">
        <v>330</v>
      </c>
      <c r="C98" s="36">
        <v>72681</v>
      </c>
      <c r="D98" s="37">
        <f>C98*2.146</f>
        <v>155973.426</v>
      </c>
      <c r="E98" s="38">
        <v>380</v>
      </c>
      <c r="F98" s="39">
        <f>B98*E98</f>
        <v>125400</v>
      </c>
      <c r="G98" s="39">
        <f>F98*2.146</f>
        <v>269108.39999999997</v>
      </c>
      <c r="H98" s="39">
        <f>F98-C98</f>
        <v>52719</v>
      </c>
      <c r="I98" s="39">
        <f>H98*2.146</f>
        <v>113134.974</v>
      </c>
    </row>
    <row r="99" spans="1:9" s="13" customFormat="1" ht="13.5" customHeight="1">
      <c r="A99" s="40" t="s">
        <v>64</v>
      </c>
      <c r="B99" s="40"/>
      <c r="C99" s="62"/>
      <c r="D99" s="60"/>
      <c r="E99" s="44"/>
      <c r="F99" s="44"/>
      <c r="G99" s="44"/>
      <c r="H99" s="44"/>
      <c r="I99" s="44"/>
    </row>
    <row r="100" spans="1:9" s="13" customFormat="1" ht="13.5" customHeight="1">
      <c r="A100" s="45" t="s">
        <v>23</v>
      </c>
      <c r="B100" s="45"/>
      <c r="C100" s="63"/>
      <c r="D100" s="15"/>
      <c r="E100" s="12"/>
      <c r="F100" s="12"/>
      <c r="G100" s="12"/>
      <c r="H100" s="12"/>
      <c r="I100" s="12"/>
    </row>
    <row r="101" spans="1:9" s="13" customFormat="1" ht="13.5" customHeight="1">
      <c r="A101" s="45" t="s">
        <v>65</v>
      </c>
      <c r="B101" s="45"/>
      <c r="C101" s="63"/>
      <c r="D101" s="15"/>
      <c r="E101" s="12"/>
      <c r="F101" s="12"/>
      <c r="G101" s="12"/>
      <c r="H101" s="12"/>
      <c r="I101" s="12"/>
    </row>
    <row r="102" spans="1:9" s="13" customFormat="1" ht="13.5" customHeight="1">
      <c r="A102" s="45" t="s">
        <v>66</v>
      </c>
      <c r="B102" s="45"/>
      <c r="C102" s="63"/>
      <c r="D102" s="15"/>
      <c r="E102" s="12"/>
      <c r="F102" s="12"/>
      <c r="G102" s="12"/>
      <c r="H102" s="12"/>
      <c r="I102" s="12"/>
    </row>
    <row r="103" spans="1:9" s="13" customFormat="1" ht="13.5" customHeight="1" thickBot="1">
      <c r="A103" s="47" t="s">
        <v>28</v>
      </c>
      <c r="B103" s="47"/>
      <c r="C103" s="64"/>
      <c r="D103" s="22"/>
      <c r="E103" s="23"/>
      <c r="F103" s="23"/>
      <c r="G103" s="23"/>
      <c r="H103" s="23"/>
      <c r="I103" s="23"/>
    </row>
    <row r="104" spans="1:9" s="13" customFormat="1" ht="13.5" customHeight="1" thickBot="1">
      <c r="A104" s="34" t="s">
        <v>21</v>
      </c>
      <c r="B104" s="35">
        <v>168</v>
      </c>
      <c r="C104" s="36">
        <v>40730</v>
      </c>
      <c r="D104" s="37">
        <f>C104*2.146</f>
        <v>87406.58</v>
      </c>
      <c r="E104" s="38">
        <v>380</v>
      </c>
      <c r="F104" s="39">
        <f>B104*E104</f>
        <v>63840</v>
      </c>
      <c r="G104" s="39">
        <f>F104*2.146</f>
        <v>137000.63999999998</v>
      </c>
      <c r="H104" s="39">
        <f>F104-C104</f>
        <v>23110</v>
      </c>
      <c r="I104" s="39">
        <f>H104*2.146</f>
        <v>49594.06</v>
      </c>
    </row>
    <row r="105" spans="1:9" s="13" customFormat="1" ht="13.5" customHeight="1">
      <c r="A105" s="40" t="s">
        <v>67</v>
      </c>
      <c r="B105" s="40"/>
      <c r="C105" s="62"/>
      <c r="D105" s="60"/>
      <c r="E105" s="44"/>
      <c r="F105" s="44"/>
      <c r="G105" s="44"/>
      <c r="H105" s="44"/>
      <c r="I105" s="44"/>
    </row>
    <row r="106" spans="1:9" s="13" customFormat="1" ht="13.5" customHeight="1">
      <c r="A106" s="45" t="s">
        <v>68</v>
      </c>
      <c r="B106" s="45"/>
      <c r="C106" s="63"/>
      <c r="D106" s="15"/>
      <c r="E106" s="12"/>
      <c r="F106" s="12"/>
      <c r="G106" s="12"/>
      <c r="H106" s="12"/>
      <c r="I106" s="12"/>
    </row>
    <row r="107" spans="1:9" s="13" customFormat="1" ht="13.5" customHeight="1">
      <c r="A107" s="45" t="s">
        <v>69</v>
      </c>
      <c r="B107" s="65">
        <v>10</v>
      </c>
      <c r="C107" s="63"/>
      <c r="D107" s="15"/>
      <c r="E107" s="27">
        <v>500</v>
      </c>
      <c r="F107" s="28">
        <f>B107*E107</f>
        <v>5000</v>
      </c>
      <c r="G107" s="28">
        <f>F107*2.146</f>
        <v>10730</v>
      </c>
      <c r="H107" s="12"/>
      <c r="I107" s="12"/>
    </row>
    <row r="108" spans="1:9" s="13" customFormat="1" ht="13.5" customHeight="1" thickBot="1">
      <c r="A108" s="47" t="s">
        <v>15</v>
      </c>
      <c r="B108" s="47"/>
      <c r="C108" s="64"/>
      <c r="D108" s="22"/>
      <c r="E108" s="23"/>
      <c r="F108" s="23"/>
      <c r="G108" s="23"/>
      <c r="H108" s="23"/>
      <c r="I108" s="23"/>
    </row>
    <row r="109" spans="1:9" s="13" customFormat="1" ht="13.5" customHeight="1" thickBot="1">
      <c r="A109" s="34" t="s">
        <v>21</v>
      </c>
      <c r="B109" s="35">
        <v>144</v>
      </c>
      <c r="C109" s="36">
        <v>41398</v>
      </c>
      <c r="D109" s="37">
        <f>C109*2.146</f>
        <v>88840.108</v>
      </c>
      <c r="E109" s="38">
        <v>380</v>
      </c>
      <c r="F109" s="39">
        <f>B109*E109</f>
        <v>54720</v>
      </c>
      <c r="G109" s="39">
        <f>F109*2.146</f>
        <v>117429.12</v>
      </c>
      <c r="H109" s="39">
        <f>(F109+F107)-C109</f>
        <v>18322</v>
      </c>
      <c r="I109" s="39">
        <f>H109*2.146</f>
        <v>39319.011999999995</v>
      </c>
    </row>
    <row r="110" spans="1:9" s="13" customFormat="1" ht="13.5" customHeight="1">
      <c r="A110" s="40" t="s">
        <v>70</v>
      </c>
      <c r="B110" s="40"/>
      <c r="C110" s="62"/>
      <c r="D110" s="60"/>
      <c r="E110" s="44"/>
      <c r="F110" s="44"/>
      <c r="G110" s="44"/>
      <c r="H110" s="44"/>
      <c r="I110" s="44"/>
    </row>
    <row r="111" spans="1:9" s="13" customFormat="1" ht="13.5" customHeight="1">
      <c r="A111" s="45" t="s">
        <v>23</v>
      </c>
      <c r="B111" s="45"/>
      <c r="C111" s="63"/>
      <c r="D111" s="15"/>
      <c r="E111" s="12"/>
      <c r="F111" s="12"/>
      <c r="G111" s="12"/>
      <c r="H111" s="12"/>
      <c r="I111" s="12"/>
    </row>
    <row r="112" spans="1:9" s="13" customFormat="1" ht="13.5" customHeight="1">
      <c r="A112" s="45" t="s">
        <v>15</v>
      </c>
      <c r="B112" s="45"/>
      <c r="C112" s="63"/>
      <c r="D112" s="15"/>
      <c r="E112" s="12"/>
      <c r="F112" s="12"/>
      <c r="G112" s="12"/>
      <c r="H112" s="12"/>
      <c r="I112" s="12"/>
    </row>
    <row r="113" spans="1:9" s="13" customFormat="1" ht="13.5" customHeight="1">
      <c r="A113" s="45" t="s">
        <v>27</v>
      </c>
      <c r="B113" s="45"/>
      <c r="C113" s="63"/>
      <c r="D113" s="15"/>
      <c r="E113" s="12"/>
      <c r="F113" s="12"/>
      <c r="G113" s="12"/>
      <c r="H113" s="12"/>
      <c r="I113" s="12"/>
    </row>
    <row r="114" spans="1:9" s="13" customFormat="1" ht="13.5" customHeight="1">
      <c r="A114" s="45" t="s">
        <v>71</v>
      </c>
      <c r="B114" s="45"/>
      <c r="C114" s="63"/>
      <c r="D114" s="15"/>
      <c r="E114" s="12"/>
      <c r="F114" s="12"/>
      <c r="G114" s="12"/>
      <c r="H114" s="12"/>
      <c r="I114" s="12"/>
    </row>
    <row r="115" spans="1:9" s="13" customFormat="1" ht="13.5" customHeight="1" thickBot="1">
      <c r="A115" s="47" t="s">
        <v>72</v>
      </c>
      <c r="B115" s="47"/>
      <c r="C115" s="64"/>
      <c r="D115" s="22"/>
      <c r="E115" s="23"/>
      <c r="F115" s="23"/>
      <c r="G115" s="23"/>
      <c r="H115" s="23"/>
      <c r="I115" s="23"/>
    </row>
    <row r="116" spans="1:9" s="13" customFormat="1" ht="13.5" customHeight="1" thickBot="1">
      <c r="A116" s="34" t="s">
        <v>21</v>
      </c>
      <c r="B116" s="35">
        <v>102</v>
      </c>
      <c r="C116" s="36">
        <v>207382</v>
      </c>
      <c r="D116" s="37">
        <f>C116*2.146</f>
        <v>445041.772</v>
      </c>
      <c r="E116" s="38">
        <v>380</v>
      </c>
      <c r="F116" s="39">
        <f>B116*E116</f>
        <v>38760</v>
      </c>
      <c r="G116" s="39">
        <f>F116*2.146</f>
        <v>83178.95999999999</v>
      </c>
      <c r="H116" s="39">
        <f>F116-C116</f>
        <v>-168622</v>
      </c>
      <c r="I116" s="39">
        <f>H116*2.146</f>
        <v>-361862.812</v>
      </c>
    </row>
    <row r="117" spans="1:9" s="13" customFormat="1" ht="13.5" customHeight="1">
      <c r="A117" s="40" t="s">
        <v>73</v>
      </c>
      <c r="B117" s="40"/>
      <c r="C117" s="62"/>
      <c r="D117" s="60"/>
      <c r="E117" s="44"/>
      <c r="F117" s="44"/>
      <c r="G117" s="44"/>
      <c r="H117" s="44"/>
      <c r="I117" s="44"/>
    </row>
    <row r="118" spans="1:9" s="13" customFormat="1" ht="13.5" customHeight="1">
      <c r="A118" s="45" t="s">
        <v>74</v>
      </c>
      <c r="B118" s="45"/>
      <c r="C118" s="63"/>
      <c r="D118" s="15"/>
      <c r="E118" s="12"/>
      <c r="F118" s="12"/>
      <c r="G118" s="12"/>
      <c r="H118" s="12"/>
      <c r="I118" s="12"/>
    </row>
    <row r="119" spans="1:9" s="13" customFormat="1" ht="13.5" customHeight="1">
      <c r="A119" s="45" t="s">
        <v>75</v>
      </c>
      <c r="B119" s="45"/>
      <c r="C119" s="63"/>
      <c r="D119" s="15"/>
      <c r="E119" s="12"/>
      <c r="F119" s="12"/>
      <c r="G119" s="12"/>
      <c r="H119" s="12"/>
      <c r="I119" s="12"/>
    </row>
    <row r="120" spans="1:9" s="13" customFormat="1" ht="13.5" customHeight="1">
      <c r="A120" s="45" t="s">
        <v>25</v>
      </c>
      <c r="B120" s="45"/>
      <c r="C120" s="63"/>
      <c r="D120" s="15"/>
      <c r="E120" s="12"/>
      <c r="F120" s="12"/>
      <c r="G120" s="12"/>
      <c r="H120" s="12"/>
      <c r="I120" s="12"/>
    </row>
    <row r="121" spans="1:9" s="13" customFormat="1" ht="13.5" customHeight="1">
      <c r="A121" s="45" t="s">
        <v>28</v>
      </c>
      <c r="B121" s="45"/>
      <c r="C121" s="63"/>
      <c r="D121" s="15"/>
      <c r="E121" s="12"/>
      <c r="F121" s="12"/>
      <c r="G121" s="12"/>
      <c r="H121" s="12"/>
      <c r="I121" s="12"/>
    </row>
    <row r="122" spans="1:9" s="13" customFormat="1" ht="13.5" customHeight="1" thickBot="1">
      <c r="A122" s="47" t="s">
        <v>76</v>
      </c>
      <c r="B122" s="47"/>
      <c r="C122" s="64"/>
      <c r="D122" s="22"/>
      <c r="E122" s="23"/>
      <c r="F122" s="23"/>
      <c r="G122" s="23"/>
      <c r="H122" s="23"/>
      <c r="I122" s="23"/>
    </row>
    <row r="123" spans="1:9" s="13" customFormat="1" ht="13.5" customHeight="1" thickBot="1">
      <c r="A123" s="34" t="s">
        <v>21</v>
      </c>
      <c r="B123" s="35">
        <v>94</v>
      </c>
      <c r="C123" s="36">
        <v>128685</v>
      </c>
      <c r="D123" s="37">
        <f>C123*2.146</f>
        <v>276158.01</v>
      </c>
      <c r="E123" s="38">
        <v>380</v>
      </c>
      <c r="F123" s="39">
        <f>B123*E123</f>
        <v>35720</v>
      </c>
      <c r="G123" s="39">
        <f>F123*2.146</f>
        <v>76655.12</v>
      </c>
      <c r="H123" s="39">
        <f>F123-C123</f>
        <v>-92965</v>
      </c>
      <c r="I123" s="39">
        <f>H123*2.146</f>
        <v>-199502.88999999998</v>
      </c>
    </row>
    <row r="124" spans="1:9" s="13" customFormat="1" ht="13.5" customHeight="1">
      <c r="A124" s="40" t="s">
        <v>77</v>
      </c>
      <c r="B124" s="40"/>
      <c r="C124" s="62"/>
      <c r="D124" s="60"/>
      <c r="E124" s="44"/>
      <c r="F124" s="44"/>
      <c r="G124" s="44"/>
      <c r="H124" s="44"/>
      <c r="I124" s="44"/>
    </row>
    <row r="125" spans="1:9" s="13" customFormat="1" ht="13.5" customHeight="1">
      <c r="A125" s="45" t="s">
        <v>23</v>
      </c>
      <c r="B125" s="45"/>
      <c r="C125" s="63"/>
      <c r="D125" s="15"/>
      <c r="E125" s="12"/>
      <c r="F125" s="12"/>
      <c r="G125" s="12"/>
      <c r="H125" s="12"/>
      <c r="I125" s="12"/>
    </row>
    <row r="126" spans="1:9" s="13" customFormat="1" ht="13.5" customHeight="1">
      <c r="A126" s="45" t="s">
        <v>27</v>
      </c>
      <c r="B126" s="45"/>
      <c r="C126" s="63"/>
      <c r="D126" s="15"/>
      <c r="E126" s="12"/>
      <c r="F126" s="12"/>
      <c r="G126" s="12"/>
      <c r="H126" s="12"/>
      <c r="I126" s="12"/>
    </row>
    <row r="127" spans="1:9" s="13" customFormat="1" ht="13.5" customHeight="1">
      <c r="A127" s="45" t="s">
        <v>15</v>
      </c>
      <c r="B127" s="45"/>
      <c r="C127" s="63"/>
      <c r="D127" s="15"/>
      <c r="E127" s="12"/>
      <c r="F127" s="12"/>
      <c r="G127" s="12"/>
      <c r="H127" s="12"/>
      <c r="I127" s="12"/>
    </row>
    <row r="128" spans="1:9" s="13" customFormat="1" ht="13.5" customHeight="1">
      <c r="A128" s="47" t="s">
        <v>19</v>
      </c>
      <c r="B128" s="65">
        <v>20</v>
      </c>
      <c r="C128" s="63"/>
      <c r="D128" s="15"/>
      <c r="E128" s="27">
        <v>500</v>
      </c>
      <c r="F128" s="28">
        <f>B128*E128</f>
        <v>10000</v>
      </c>
      <c r="G128" s="28">
        <f>F128*2.146</f>
        <v>21460</v>
      </c>
      <c r="H128" s="12"/>
      <c r="I128" s="12"/>
    </row>
    <row r="129" spans="1:9" s="13" customFormat="1" ht="13.5" customHeight="1" thickBot="1">
      <c r="A129" s="75" t="s">
        <v>78</v>
      </c>
      <c r="B129" s="75"/>
      <c r="C129" s="76"/>
      <c r="D129" s="77"/>
      <c r="E129" s="78"/>
      <c r="F129" s="78"/>
      <c r="G129" s="78"/>
      <c r="H129" s="78"/>
      <c r="I129" s="78"/>
    </row>
    <row r="130" spans="1:9" s="13" customFormat="1" ht="13.5" customHeight="1" thickBot="1">
      <c r="A130" s="34" t="s">
        <v>21</v>
      </c>
      <c r="B130" s="35">
        <v>126</v>
      </c>
      <c r="C130" s="36">
        <v>136624</v>
      </c>
      <c r="D130" s="37">
        <f>C130*2.146</f>
        <v>293195.104</v>
      </c>
      <c r="E130" s="38">
        <v>380</v>
      </c>
      <c r="F130" s="39">
        <f>B130*E130</f>
        <v>47880</v>
      </c>
      <c r="G130" s="39">
        <f>F130*2.146</f>
        <v>102750.48</v>
      </c>
      <c r="H130" s="39">
        <f>(F130+F128)-C130</f>
        <v>-78744</v>
      </c>
      <c r="I130" s="39">
        <f>H130*2.146</f>
        <v>-168984.62399999998</v>
      </c>
    </row>
    <row r="131" spans="1:9" s="13" customFormat="1" ht="13.5" customHeight="1">
      <c r="A131" s="40" t="s">
        <v>79</v>
      </c>
      <c r="B131" s="40"/>
      <c r="C131" s="62"/>
      <c r="D131" s="60"/>
      <c r="E131" s="44"/>
      <c r="F131" s="44"/>
      <c r="G131" s="44"/>
      <c r="H131" s="44"/>
      <c r="I131" s="44"/>
    </row>
    <row r="132" spans="1:9" s="13" customFormat="1" ht="13.5" customHeight="1">
      <c r="A132" s="45" t="s">
        <v>23</v>
      </c>
      <c r="B132" s="45"/>
      <c r="C132" s="63"/>
      <c r="D132" s="15"/>
      <c r="E132" s="12"/>
      <c r="F132" s="12"/>
      <c r="G132" s="12"/>
      <c r="H132" s="12"/>
      <c r="I132" s="12"/>
    </row>
    <row r="133" spans="1:9" s="13" customFormat="1" ht="13.5" customHeight="1">
      <c r="A133" s="45" t="s">
        <v>80</v>
      </c>
      <c r="B133" s="45"/>
      <c r="C133" s="63"/>
      <c r="D133" s="15"/>
      <c r="E133" s="12"/>
      <c r="F133" s="12"/>
      <c r="G133" s="12"/>
      <c r="H133" s="12"/>
      <c r="I133" s="12"/>
    </row>
    <row r="134" spans="1:9" s="13" customFormat="1" ht="13.5" customHeight="1">
      <c r="A134" s="45" t="s">
        <v>81</v>
      </c>
      <c r="B134" s="45"/>
      <c r="C134" s="63"/>
      <c r="D134" s="15"/>
      <c r="E134" s="12"/>
      <c r="F134" s="12"/>
      <c r="G134" s="12"/>
      <c r="H134" s="12"/>
      <c r="I134" s="12"/>
    </row>
    <row r="135" spans="1:9" s="13" customFormat="1" ht="13.5" customHeight="1">
      <c r="A135" s="45" t="s">
        <v>28</v>
      </c>
      <c r="B135" s="45"/>
      <c r="C135" s="63"/>
      <c r="D135" s="15"/>
      <c r="E135" s="12"/>
      <c r="F135" s="12"/>
      <c r="G135" s="12"/>
      <c r="H135" s="12"/>
      <c r="I135" s="12"/>
    </row>
    <row r="136" spans="1:9" s="13" customFormat="1" ht="13.5" customHeight="1" thickBot="1">
      <c r="A136" s="47" t="s">
        <v>82</v>
      </c>
      <c r="B136" s="47"/>
      <c r="C136" s="64"/>
      <c r="D136" s="22"/>
      <c r="E136" s="23"/>
      <c r="F136" s="23"/>
      <c r="G136" s="23"/>
      <c r="H136" s="23"/>
      <c r="I136" s="23"/>
    </row>
    <row r="137" spans="1:9" s="13" customFormat="1" ht="13.5" customHeight="1" thickBot="1">
      <c r="A137" s="34" t="s">
        <v>21</v>
      </c>
      <c r="B137" s="35">
        <v>212</v>
      </c>
      <c r="C137" s="36">
        <v>53185</v>
      </c>
      <c r="D137" s="37">
        <f>C137*2.146</f>
        <v>114135.01</v>
      </c>
      <c r="E137" s="38">
        <v>380</v>
      </c>
      <c r="F137" s="39">
        <f>B137*E137</f>
        <v>80560</v>
      </c>
      <c r="G137" s="39">
        <f>F137*2.146</f>
        <v>172881.75999999998</v>
      </c>
      <c r="H137" s="39">
        <f>F137-C137</f>
        <v>27375</v>
      </c>
      <c r="I137" s="39">
        <f>H137*2.146</f>
        <v>58746.75</v>
      </c>
    </row>
    <row r="138" spans="1:9" s="13" customFormat="1" ht="13.5" customHeight="1">
      <c r="A138" s="40" t="s">
        <v>83</v>
      </c>
      <c r="B138" s="40"/>
      <c r="C138" s="62"/>
      <c r="D138" s="60"/>
      <c r="E138" s="44"/>
      <c r="F138" s="44"/>
      <c r="G138" s="44"/>
      <c r="H138" s="44"/>
      <c r="I138" s="44"/>
    </row>
    <row r="139" spans="1:9" s="13" customFormat="1" ht="13.5" customHeight="1">
      <c r="A139" s="45" t="s">
        <v>23</v>
      </c>
      <c r="B139" s="45"/>
      <c r="C139" s="63"/>
      <c r="D139" s="15"/>
      <c r="E139" s="12"/>
      <c r="F139" s="12"/>
      <c r="G139" s="12"/>
      <c r="H139" s="12"/>
      <c r="I139" s="12"/>
    </row>
    <row r="140" spans="1:9" s="13" customFormat="1" ht="13.5" customHeight="1">
      <c r="A140" s="45" t="s">
        <v>14</v>
      </c>
      <c r="B140" s="45"/>
      <c r="C140" s="63"/>
      <c r="D140" s="15"/>
      <c r="E140" s="12"/>
      <c r="F140" s="12"/>
      <c r="G140" s="12"/>
      <c r="H140" s="12"/>
      <c r="I140" s="12"/>
    </row>
    <row r="141" spans="1:9" s="13" customFormat="1" ht="13.5" customHeight="1" thickBot="1">
      <c r="A141" s="47" t="s">
        <v>72</v>
      </c>
      <c r="B141" s="47"/>
      <c r="C141" s="64"/>
      <c r="D141" s="22"/>
      <c r="E141" s="23"/>
      <c r="F141" s="23"/>
      <c r="G141" s="23"/>
      <c r="H141" s="23"/>
      <c r="I141" s="23"/>
    </row>
    <row r="142" spans="1:9" s="13" customFormat="1" ht="13.5" customHeight="1" thickBot="1">
      <c r="A142" s="34" t="s">
        <v>21</v>
      </c>
      <c r="B142" s="35">
        <v>48</v>
      </c>
      <c r="C142" s="36">
        <v>18665</v>
      </c>
      <c r="D142" s="37">
        <f>C142*2.146</f>
        <v>40055.09</v>
      </c>
      <c r="E142" s="38">
        <v>380</v>
      </c>
      <c r="F142" s="39">
        <f>B142*E142</f>
        <v>18240</v>
      </c>
      <c r="G142" s="39">
        <f>F142*2.146</f>
        <v>39143.04</v>
      </c>
      <c r="H142" s="39">
        <f>F142-C142</f>
        <v>-425</v>
      </c>
      <c r="I142" s="39">
        <f>H142*2.146</f>
        <v>-912.05</v>
      </c>
    </row>
    <row r="143" spans="1:9" s="13" customFormat="1" ht="13.5" customHeight="1">
      <c r="A143" s="40" t="s">
        <v>84</v>
      </c>
      <c r="B143" s="40"/>
      <c r="C143" s="59"/>
      <c r="D143" s="60"/>
      <c r="E143" s="44"/>
      <c r="F143" s="44"/>
      <c r="G143" s="44"/>
      <c r="H143" s="44"/>
      <c r="I143" s="44"/>
    </row>
    <row r="144" spans="1:9" s="13" customFormat="1" ht="13.5" customHeight="1">
      <c r="A144" s="45" t="s">
        <v>23</v>
      </c>
      <c r="B144" s="45"/>
      <c r="C144" s="17"/>
      <c r="D144" s="15"/>
      <c r="E144" s="12"/>
      <c r="F144" s="12"/>
      <c r="G144" s="12"/>
      <c r="H144" s="12"/>
      <c r="I144" s="12"/>
    </row>
    <row r="145" spans="1:9" s="13" customFormat="1" ht="13.5" customHeight="1">
      <c r="A145" s="45" t="s">
        <v>15</v>
      </c>
      <c r="B145" s="45"/>
      <c r="C145" s="63"/>
      <c r="D145" s="15"/>
      <c r="E145" s="12"/>
      <c r="F145" s="12"/>
      <c r="G145" s="12"/>
      <c r="H145" s="12"/>
      <c r="I145" s="12"/>
    </row>
    <row r="146" spans="1:9" s="13" customFormat="1" ht="13.5" customHeight="1">
      <c r="A146" s="45" t="s">
        <v>37</v>
      </c>
      <c r="B146" s="45"/>
      <c r="C146" s="63"/>
      <c r="D146" s="15"/>
      <c r="E146" s="12"/>
      <c r="F146" s="12"/>
      <c r="G146" s="12"/>
      <c r="H146" s="12"/>
      <c r="I146" s="12"/>
    </row>
    <row r="147" spans="1:9" s="13" customFormat="1" ht="13.5" customHeight="1" thickBot="1">
      <c r="A147" s="47" t="s">
        <v>14</v>
      </c>
      <c r="B147" s="47"/>
      <c r="C147" s="64"/>
      <c r="D147" s="22"/>
      <c r="E147" s="23"/>
      <c r="F147" s="23"/>
      <c r="G147" s="23"/>
      <c r="H147" s="23"/>
      <c r="I147" s="23"/>
    </row>
    <row r="148" spans="1:9" s="13" customFormat="1" ht="13.5" customHeight="1" thickBot="1">
      <c r="A148" s="34" t="s">
        <v>21</v>
      </c>
      <c r="B148" s="35">
        <v>118</v>
      </c>
      <c r="C148" s="36">
        <v>11495</v>
      </c>
      <c r="D148" s="37">
        <f>C148*2.146</f>
        <v>24668.27</v>
      </c>
      <c r="E148" s="38">
        <v>380</v>
      </c>
      <c r="F148" s="39">
        <f>B148*E148</f>
        <v>44840</v>
      </c>
      <c r="G148" s="39">
        <f>F148*2.146</f>
        <v>96226.64</v>
      </c>
      <c r="H148" s="39">
        <f>F148-C148</f>
        <v>33345</v>
      </c>
      <c r="I148" s="39">
        <f>H148*2.146</f>
        <v>71558.37</v>
      </c>
    </row>
    <row r="149" spans="1:9" s="13" customFormat="1" ht="13.5" customHeight="1">
      <c r="A149" s="40" t="s">
        <v>85</v>
      </c>
      <c r="B149" s="40"/>
      <c r="C149" s="62"/>
      <c r="D149" s="60"/>
      <c r="E149" s="44"/>
      <c r="F149" s="44"/>
      <c r="G149" s="44"/>
      <c r="H149" s="44"/>
      <c r="I149" s="44"/>
    </row>
    <row r="150" spans="1:9" s="13" customFormat="1" ht="13.5" customHeight="1">
      <c r="A150" s="45" t="s">
        <v>14</v>
      </c>
      <c r="B150" s="45"/>
      <c r="C150" s="63"/>
      <c r="D150" s="15"/>
      <c r="E150" s="12"/>
      <c r="F150" s="12"/>
      <c r="G150" s="12"/>
      <c r="H150" s="12"/>
      <c r="I150" s="12"/>
    </row>
    <row r="151" spans="1:9" s="13" customFormat="1" ht="13.5" customHeight="1">
      <c r="A151" s="45" t="s">
        <v>23</v>
      </c>
      <c r="B151" s="45"/>
      <c r="C151" s="63"/>
      <c r="D151" s="15"/>
      <c r="E151" s="12"/>
      <c r="F151" s="12"/>
      <c r="G151" s="12"/>
      <c r="H151" s="12"/>
      <c r="I151" s="12"/>
    </row>
    <row r="152" spans="1:9" s="13" customFormat="1" ht="13.5" customHeight="1" thickBot="1">
      <c r="A152" s="47" t="s">
        <v>25</v>
      </c>
      <c r="B152" s="47"/>
      <c r="C152" s="64"/>
      <c r="D152" s="22"/>
      <c r="E152" s="23"/>
      <c r="F152" s="23"/>
      <c r="G152" s="23"/>
      <c r="H152" s="23"/>
      <c r="I152" s="23"/>
    </row>
    <row r="153" spans="1:9" s="13" customFormat="1" ht="13.5" customHeight="1" thickBot="1">
      <c r="A153" s="34" t="s">
        <v>21</v>
      </c>
      <c r="B153" s="35">
        <v>94</v>
      </c>
      <c r="C153" s="36">
        <v>41879</v>
      </c>
      <c r="D153" s="37">
        <f>C153*2.146</f>
        <v>89872.334</v>
      </c>
      <c r="E153" s="38">
        <v>380</v>
      </c>
      <c r="F153" s="39">
        <f>B153*E153</f>
        <v>35720</v>
      </c>
      <c r="G153" s="39">
        <f>F153*2.146</f>
        <v>76655.12</v>
      </c>
      <c r="H153" s="39">
        <f>F153-C153</f>
        <v>-6159</v>
      </c>
      <c r="I153" s="39">
        <f>H153*2.146</f>
        <v>-13217.214</v>
      </c>
    </row>
    <row r="154" spans="1:9" s="13" customFormat="1" ht="13.5" customHeight="1">
      <c r="A154" s="40" t="s">
        <v>86</v>
      </c>
      <c r="B154" s="40"/>
      <c r="C154" s="62"/>
      <c r="D154" s="60"/>
      <c r="E154" s="44"/>
      <c r="F154" s="44"/>
      <c r="G154" s="44"/>
      <c r="H154" s="44"/>
      <c r="I154" s="44"/>
    </row>
    <row r="155" spans="1:9" s="13" customFormat="1" ht="13.5" customHeight="1">
      <c r="A155" s="45" t="s">
        <v>87</v>
      </c>
      <c r="B155" s="45"/>
      <c r="C155" s="63"/>
      <c r="D155" s="15"/>
      <c r="E155" s="12"/>
      <c r="F155" s="12"/>
      <c r="G155" s="12"/>
      <c r="H155" s="12"/>
      <c r="I155" s="12"/>
    </row>
    <row r="156" spans="1:9" s="13" customFormat="1" ht="13.5" customHeight="1">
      <c r="A156" s="45" t="s">
        <v>25</v>
      </c>
      <c r="B156" s="45"/>
      <c r="C156" s="63"/>
      <c r="D156" s="15"/>
      <c r="E156" s="12"/>
      <c r="F156" s="12"/>
      <c r="G156" s="12"/>
      <c r="H156" s="12"/>
      <c r="I156" s="12"/>
    </row>
    <row r="157" spans="1:9" s="13" customFormat="1" ht="13.5" customHeight="1" thickBot="1">
      <c r="A157" s="47" t="s">
        <v>88</v>
      </c>
      <c r="B157" s="47"/>
      <c r="C157" s="64"/>
      <c r="D157" s="22"/>
      <c r="E157" s="23"/>
      <c r="F157" s="23"/>
      <c r="G157" s="23"/>
      <c r="H157" s="23"/>
      <c r="I157" s="23"/>
    </row>
    <row r="158" spans="1:9" s="13" customFormat="1" ht="13.5" customHeight="1" thickBot="1">
      <c r="A158" s="34" t="s">
        <v>21</v>
      </c>
      <c r="B158" s="35">
        <v>214</v>
      </c>
      <c r="C158" s="36">
        <v>41728</v>
      </c>
      <c r="D158" s="37">
        <f>C158*2.146</f>
        <v>89548.288</v>
      </c>
      <c r="E158" s="38">
        <v>380</v>
      </c>
      <c r="F158" s="39">
        <f>B158*E158</f>
        <v>81320</v>
      </c>
      <c r="G158" s="39">
        <f>F158*2.146</f>
        <v>174512.72</v>
      </c>
      <c r="H158" s="39">
        <f>F158-C158</f>
        <v>39592</v>
      </c>
      <c r="I158" s="39">
        <f>H158*2.146</f>
        <v>84964.432</v>
      </c>
    </row>
    <row r="159" spans="1:9" s="13" customFormat="1" ht="13.5" customHeight="1">
      <c r="A159" s="40" t="s">
        <v>89</v>
      </c>
      <c r="B159" s="40"/>
      <c r="C159" s="62"/>
      <c r="D159" s="60"/>
      <c r="E159" s="44"/>
      <c r="F159" s="44"/>
      <c r="G159" s="44"/>
      <c r="H159" s="44"/>
      <c r="I159" s="44"/>
    </row>
    <row r="160" spans="1:9" s="13" customFormat="1" ht="13.5" customHeight="1" thickBot="1">
      <c r="A160" s="47" t="s">
        <v>90</v>
      </c>
      <c r="B160" s="47"/>
      <c r="C160" s="64"/>
      <c r="D160" s="22"/>
      <c r="E160" s="23"/>
      <c r="F160" s="23"/>
      <c r="G160" s="23"/>
      <c r="H160" s="23"/>
      <c r="I160" s="23"/>
    </row>
    <row r="161" spans="1:9" s="13" customFormat="1" ht="13.5" customHeight="1" thickBot="1">
      <c r="A161" s="34" t="s">
        <v>21</v>
      </c>
      <c r="B161" s="35">
        <v>93</v>
      </c>
      <c r="C161" s="36">
        <v>19114</v>
      </c>
      <c r="D161" s="37">
        <f>C161*2.146</f>
        <v>41018.644</v>
      </c>
      <c r="E161" s="38">
        <v>380</v>
      </c>
      <c r="F161" s="39">
        <f>B161*E161</f>
        <v>35340</v>
      </c>
      <c r="G161" s="39">
        <f>F161*2.146</f>
        <v>75839.64</v>
      </c>
      <c r="H161" s="39">
        <f>F161-C161</f>
        <v>16226</v>
      </c>
      <c r="I161" s="39">
        <f>H161*2.146</f>
        <v>34820.996</v>
      </c>
    </row>
    <row r="162" spans="1:9" s="13" customFormat="1" ht="13.5" customHeight="1">
      <c r="A162" s="40" t="s">
        <v>91</v>
      </c>
      <c r="B162" s="40"/>
      <c r="C162" s="62"/>
      <c r="D162" s="60"/>
      <c r="E162" s="44"/>
      <c r="F162" s="44"/>
      <c r="G162" s="44"/>
      <c r="H162" s="44"/>
      <c r="I162" s="44"/>
    </row>
    <row r="163" spans="1:9" s="13" customFormat="1" ht="13.5" customHeight="1">
      <c r="A163" s="16" t="s">
        <v>92</v>
      </c>
      <c r="B163" s="16"/>
      <c r="C163" s="63"/>
      <c r="D163" s="15"/>
      <c r="E163" s="12"/>
      <c r="F163" s="12"/>
      <c r="G163" s="12"/>
      <c r="H163" s="12"/>
      <c r="I163" s="12"/>
    </row>
    <row r="164" spans="1:9" s="13" customFormat="1" ht="13.5" customHeight="1">
      <c r="A164" s="16" t="s">
        <v>19</v>
      </c>
      <c r="B164" s="65">
        <v>20</v>
      </c>
      <c r="C164" s="63"/>
      <c r="D164" s="15"/>
      <c r="E164" s="27">
        <v>500</v>
      </c>
      <c r="F164" s="28">
        <f>B164*E164</f>
        <v>10000</v>
      </c>
      <c r="G164" s="28">
        <f>F164*2.146</f>
        <v>21460</v>
      </c>
      <c r="H164" s="12"/>
      <c r="I164" s="12"/>
    </row>
    <row r="165" spans="1:9" s="13" customFormat="1" ht="13.5" customHeight="1">
      <c r="A165" s="16" t="s">
        <v>93</v>
      </c>
      <c r="B165" s="16"/>
      <c r="C165" s="63"/>
      <c r="D165" s="15"/>
      <c r="E165" s="12"/>
      <c r="F165" s="12"/>
      <c r="G165" s="12"/>
      <c r="H165" s="12"/>
      <c r="I165" s="12"/>
    </row>
    <row r="166" spans="1:9" s="13" customFormat="1" ht="13.5" customHeight="1" thickBot="1">
      <c r="A166" s="66" t="s">
        <v>94</v>
      </c>
      <c r="B166" s="47"/>
      <c r="C166" s="64"/>
      <c r="D166" s="22"/>
      <c r="E166" s="23"/>
      <c r="F166" s="23"/>
      <c r="G166" s="23"/>
      <c r="H166" s="23"/>
      <c r="I166" s="23"/>
    </row>
    <row r="167" spans="1:9" s="13" customFormat="1" ht="13.5" customHeight="1" thickBot="1">
      <c r="A167" s="71"/>
      <c r="B167" s="79">
        <v>377</v>
      </c>
      <c r="C167" s="36">
        <v>150879</v>
      </c>
      <c r="D167" s="37">
        <f>C167*2.146</f>
        <v>323786.334</v>
      </c>
      <c r="E167" s="38">
        <v>380</v>
      </c>
      <c r="F167" s="39">
        <f>B167*E167</f>
        <v>143260</v>
      </c>
      <c r="G167" s="39">
        <f>F167*2.146</f>
        <v>307435.95999999996</v>
      </c>
      <c r="H167" s="39">
        <f>(F167+F164)-C167</f>
        <v>2381</v>
      </c>
      <c r="I167" s="39">
        <f>H167*2.146</f>
        <v>5109.626</v>
      </c>
    </row>
    <row r="168" spans="1:9" s="13" customFormat="1" ht="13.5" customHeight="1" thickBot="1">
      <c r="A168" s="80" t="s">
        <v>95</v>
      </c>
      <c r="B168" s="67"/>
      <c r="C168" s="68"/>
      <c r="D168" s="81"/>
      <c r="E168" s="33"/>
      <c r="F168" s="33"/>
      <c r="G168" s="33"/>
      <c r="H168" s="33"/>
      <c r="I168" s="33"/>
    </row>
    <row r="169" spans="1:9" s="13" customFormat="1" ht="13.5" customHeight="1" thickBot="1">
      <c r="A169" s="34" t="s">
        <v>21</v>
      </c>
      <c r="B169" s="35">
        <v>163</v>
      </c>
      <c r="C169" s="82">
        <v>103569</v>
      </c>
      <c r="D169" s="37">
        <f>C169*2.146</f>
        <v>222259.074</v>
      </c>
      <c r="E169" s="38">
        <v>380</v>
      </c>
      <c r="F169" s="39">
        <f>B169*E169</f>
        <v>61940</v>
      </c>
      <c r="G169" s="39">
        <f>F169*2.146</f>
        <v>132923.24</v>
      </c>
      <c r="H169" s="39">
        <f>F169-C169</f>
        <v>-41629</v>
      </c>
      <c r="I169" s="39">
        <f>H169*2.146</f>
        <v>-89335.834</v>
      </c>
    </row>
    <row r="170" spans="1:9" s="13" customFormat="1" ht="13.5" customHeight="1">
      <c r="A170" s="40" t="s">
        <v>96</v>
      </c>
      <c r="B170" s="40"/>
      <c r="C170" s="62"/>
      <c r="D170" s="60"/>
      <c r="E170" s="44"/>
      <c r="F170" s="44"/>
      <c r="G170" s="44"/>
      <c r="H170" s="44"/>
      <c r="I170" s="44"/>
    </row>
    <row r="171" spans="1:9" s="13" customFormat="1" ht="13.5" customHeight="1">
      <c r="A171" s="16" t="s">
        <v>23</v>
      </c>
      <c r="B171" s="16"/>
      <c r="C171" s="63"/>
      <c r="D171" s="15"/>
      <c r="E171" s="12"/>
      <c r="F171" s="12"/>
      <c r="G171" s="12"/>
      <c r="H171" s="12"/>
      <c r="I171" s="12"/>
    </row>
    <row r="172" spans="1:9" s="13" customFormat="1" ht="13.5" customHeight="1">
      <c r="A172" s="16" t="s">
        <v>14</v>
      </c>
      <c r="B172" s="16"/>
      <c r="C172" s="63"/>
      <c r="D172" s="15"/>
      <c r="E172" s="12"/>
      <c r="F172" s="12"/>
      <c r="G172" s="12"/>
      <c r="H172" s="12"/>
      <c r="I172" s="12"/>
    </row>
    <row r="173" spans="1:9" s="13" customFormat="1" ht="13.5" customHeight="1">
      <c r="A173" s="16" t="s">
        <v>97</v>
      </c>
      <c r="B173" s="65">
        <v>51</v>
      </c>
      <c r="C173" s="63"/>
      <c r="D173" s="15"/>
      <c r="E173" s="27">
        <v>500</v>
      </c>
      <c r="F173" s="28">
        <f>B173*E173</f>
        <v>25500</v>
      </c>
      <c r="G173" s="28">
        <f>F173*2.146</f>
        <v>54723</v>
      </c>
      <c r="H173" s="12"/>
      <c r="I173" s="12"/>
    </row>
    <row r="174" spans="1:9" s="13" customFormat="1" ht="13.5" customHeight="1">
      <c r="A174" s="16" t="s">
        <v>98</v>
      </c>
      <c r="B174" s="16"/>
      <c r="C174" s="63"/>
      <c r="D174" s="15"/>
      <c r="E174" s="12"/>
      <c r="F174" s="12"/>
      <c r="G174" s="12"/>
      <c r="H174" s="12"/>
      <c r="I174" s="12"/>
    </row>
    <row r="175" spans="1:9" s="13" customFormat="1" ht="13.5" customHeight="1">
      <c r="A175" s="16" t="s">
        <v>99</v>
      </c>
      <c r="B175" s="16"/>
      <c r="C175" s="63"/>
      <c r="D175" s="15"/>
      <c r="E175" s="12"/>
      <c r="F175" s="12"/>
      <c r="G175" s="12"/>
      <c r="H175" s="12"/>
      <c r="I175" s="12"/>
    </row>
    <row r="176" spans="1:9" s="13" customFormat="1" ht="13.5" customHeight="1">
      <c r="A176" s="16" t="s">
        <v>100</v>
      </c>
      <c r="B176" s="16"/>
      <c r="C176" s="63"/>
      <c r="D176" s="15"/>
      <c r="E176" s="12"/>
      <c r="F176" s="12"/>
      <c r="G176" s="12"/>
      <c r="H176" s="12"/>
      <c r="I176" s="12"/>
    </row>
    <row r="177" spans="1:9" s="13" customFormat="1" ht="13.5" customHeight="1">
      <c r="A177" s="16" t="s">
        <v>98</v>
      </c>
      <c r="B177" s="16"/>
      <c r="C177" s="63"/>
      <c r="D177" s="15"/>
      <c r="E177" s="12"/>
      <c r="F177" s="12"/>
      <c r="G177" s="12"/>
      <c r="H177" s="12"/>
      <c r="I177" s="12"/>
    </row>
    <row r="178" spans="1:9" s="13" customFormat="1" ht="13.5" customHeight="1">
      <c r="A178" s="16" t="s">
        <v>99</v>
      </c>
      <c r="B178" s="16"/>
      <c r="C178" s="63"/>
      <c r="D178" s="15"/>
      <c r="E178" s="12"/>
      <c r="F178" s="12"/>
      <c r="G178" s="12"/>
      <c r="H178" s="12"/>
      <c r="I178" s="12"/>
    </row>
    <row r="179" spans="1:9" s="13" customFormat="1" ht="13.5" customHeight="1">
      <c r="A179" s="16" t="s">
        <v>101</v>
      </c>
      <c r="B179" s="16"/>
      <c r="C179" s="63"/>
      <c r="D179" s="15"/>
      <c r="E179" s="12"/>
      <c r="F179" s="12"/>
      <c r="G179" s="12"/>
      <c r="H179" s="12"/>
      <c r="I179" s="12"/>
    </row>
    <row r="180" spans="1:9" s="13" customFormat="1" ht="13.5" customHeight="1">
      <c r="A180" s="16" t="s">
        <v>28</v>
      </c>
      <c r="B180" s="16"/>
      <c r="C180" s="63"/>
      <c r="D180" s="15"/>
      <c r="E180" s="12"/>
      <c r="F180" s="12"/>
      <c r="G180" s="12"/>
      <c r="H180" s="12"/>
      <c r="I180" s="12"/>
    </row>
    <row r="181" spans="1:9" s="13" customFormat="1" ht="13.5" customHeight="1">
      <c r="A181" s="16" t="s">
        <v>27</v>
      </c>
      <c r="B181" s="16"/>
      <c r="C181" s="63"/>
      <c r="D181" s="15"/>
      <c r="E181" s="12"/>
      <c r="F181" s="12"/>
      <c r="G181" s="12"/>
      <c r="H181" s="12"/>
      <c r="I181" s="12"/>
    </row>
    <row r="182" spans="1:9" s="13" customFormat="1" ht="13.5" customHeight="1" thickBot="1">
      <c r="A182" s="83" t="s">
        <v>25</v>
      </c>
      <c r="B182" s="83"/>
      <c r="C182" s="76"/>
      <c r="D182" s="77"/>
      <c r="E182" s="23"/>
      <c r="F182" s="23"/>
      <c r="G182" s="23"/>
      <c r="H182" s="23"/>
      <c r="I182" s="23"/>
    </row>
    <row r="183" spans="1:9" s="13" customFormat="1" ht="13.5" customHeight="1" thickBot="1">
      <c r="A183" s="34" t="s">
        <v>21</v>
      </c>
      <c r="B183" s="35">
        <v>203</v>
      </c>
      <c r="C183" s="36">
        <v>100995</v>
      </c>
      <c r="D183" s="37">
        <f>C183*2.146</f>
        <v>216735.27</v>
      </c>
      <c r="E183" s="38">
        <v>380</v>
      </c>
      <c r="F183" s="39">
        <f>B183*E183</f>
        <v>77140</v>
      </c>
      <c r="G183" s="39">
        <f>F183*2.146</f>
        <v>165542.44</v>
      </c>
      <c r="H183" s="39">
        <f>(F183+F173)-C183</f>
        <v>1645</v>
      </c>
      <c r="I183" s="39">
        <f>H183*2.146</f>
        <v>3530.17</v>
      </c>
    </row>
    <row r="184" spans="1:9" s="13" customFormat="1" ht="13.5" customHeight="1">
      <c r="A184" s="40" t="s">
        <v>102</v>
      </c>
      <c r="B184" s="40"/>
      <c r="C184" s="62"/>
      <c r="D184" s="60"/>
      <c r="E184" s="44"/>
      <c r="F184" s="44"/>
      <c r="G184" s="44"/>
      <c r="H184" s="44"/>
      <c r="I184" s="44"/>
    </row>
    <row r="185" spans="1:9" s="13" customFormat="1" ht="13.5" customHeight="1">
      <c r="A185" s="16" t="s">
        <v>23</v>
      </c>
      <c r="B185" s="16"/>
      <c r="C185" s="63"/>
      <c r="D185" s="15"/>
      <c r="E185" s="12"/>
      <c r="F185" s="12"/>
      <c r="G185" s="12"/>
      <c r="H185" s="12"/>
      <c r="I185" s="12"/>
    </row>
    <row r="186" spans="1:9" s="13" customFormat="1" ht="13.5" customHeight="1">
      <c r="A186" s="16" t="s">
        <v>103</v>
      </c>
      <c r="B186" s="16"/>
      <c r="C186" s="63"/>
      <c r="D186" s="15"/>
      <c r="E186" s="12"/>
      <c r="F186" s="12"/>
      <c r="G186" s="12"/>
      <c r="H186" s="12"/>
      <c r="I186" s="12"/>
    </row>
    <row r="187" spans="1:9" s="13" customFormat="1" ht="13.5" customHeight="1">
      <c r="A187" s="16" t="s">
        <v>15</v>
      </c>
      <c r="B187" s="16"/>
      <c r="C187" s="63"/>
      <c r="D187" s="15"/>
      <c r="E187" s="12"/>
      <c r="F187" s="12"/>
      <c r="G187" s="12"/>
      <c r="H187" s="12"/>
      <c r="I187" s="12"/>
    </row>
    <row r="188" spans="1:9" s="13" customFormat="1" ht="13.5" customHeight="1" thickBot="1">
      <c r="A188" s="66" t="s">
        <v>28</v>
      </c>
      <c r="B188" s="66"/>
      <c r="C188" s="64"/>
      <c r="D188" s="22"/>
      <c r="E188" s="23"/>
      <c r="F188" s="23"/>
      <c r="G188" s="23"/>
      <c r="H188" s="23"/>
      <c r="I188" s="23"/>
    </row>
    <row r="189" spans="1:9" s="13" customFormat="1" ht="13.5" customHeight="1" thickBot="1">
      <c r="A189" s="34" t="s">
        <v>21</v>
      </c>
      <c r="B189" s="35">
        <v>181</v>
      </c>
      <c r="C189" s="36">
        <v>182263</v>
      </c>
      <c r="D189" s="37">
        <f>C189*2.146</f>
        <v>391136.398</v>
      </c>
      <c r="E189" s="38">
        <v>380</v>
      </c>
      <c r="F189" s="39">
        <f>B189*E189</f>
        <v>68780</v>
      </c>
      <c r="G189" s="39">
        <f>F189*2.146</f>
        <v>147601.88</v>
      </c>
      <c r="H189" s="39">
        <f>F189-C189</f>
        <v>-113483</v>
      </c>
      <c r="I189" s="39">
        <f>H189*2.146</f>
        <v>-243534.51799999998</v>
      </c>
    </row>
    <row r="190" spans="1:9" s="13" customFormat="1" ht="13.5" customHeight="1">
      <c r="A190" s="40" t="s">
        <v>104</v>
      </c>
      <c r="B190" s="40"/>
      <c r="C190" s="59"/>
      <c r="D190" s="60"/>
      <c r="E190" s="44"/>
      <c r="F190" s="44"/>
      <c r="G190" s="44"/>
      <c r="H190" s="44"/>
      <c r="I190" s="44"/>
    </row>
    <row r="191" spans="1:9" s="13" customFormat="1" ht="13.5" customHeight="1">
      <c r="A191" s="16" t="s">
        <v>23</v>
      </c>
      <c r="B191" s="16"/>
      <c r="C191" s="17"/>
      <c r="D191" s="15"/>
      <c r="E191" s="12"/>
      <c r="F191" s="12"/>
      <c r="G191" s="12"/>
      <c r="H191" s="12"/>
      <c r="I191" s="12"/>
    </row>
    <row r="192" spans="1:9" s="13" customFormat="1" ht="13.5" customHeight="1" thickBot="1">
      <c r="A192" s="66" t="s">
        <v>72</v>
      </c>
      <c r="B192" s="66"/>
      <c r="C192" s="21"/>
      <c r="D192" s="22"/>
      <c r="E192" s="23"/>
      <c r="F192" s="23"/>
      <c r="G192" s="23"/>
      <c r="H192" s="23"/>
      <c r="I192" s="23"/>
    </row>
    <row r="193" spans="1:9" s="13" customFormat="1" ht="13.5" customHeight="1" thickBot="1">
      <c r="A193" s="34" t="s">
        <v>21</v>
      </c>
      <c r="B193" s="35">
        <v>9</v>
      </c>
      <c r="C193" s="36">
        <v>13354</v>
      </c>
      <c r="D193" s="37">
        <f>C193*2.146</f>
        <v>28657.683999999997</v>
      </c>
      <c r="E193" s="38">
        <v>380</v>
      </c>
      <c r="F193" s="39">
        <f>B193*E193</f>
        <v>3420</v>
      </c>
      <c r="G193" s="39">
        <f>F193*2.146</f>
        <v>7339.32</v>
      </c>
      <c r="H193" s="39">
        <f>F193-C193</f>
        <v>-9934</v>
      </c>
      <c r="I193" s="39">
        <f>H193*2.146</f>
        <v>-21318.363999999998</v>
      </c>
    </row>
    <row r="194" spans="1:9" s="13" customFormat="1" ht="13.5" customHeight="1">
      <c r="A194" s="40" t="s">
        <v>105</v>
      </c>
      <c r="B194" s="40"/>
      <c r="C194" s="62"/>
      <c r="D194" s="60"/>
      <c r="E194" s="44"/>
      <c r="F194" s="44"/>
      <c r="G194" s="44"/>
      <c r="H194" s="44"/>
      <c r="I194" s="44"/>
    </row>
    <row r="195" spans="1:9" s="13" customFormat="1" ht="13.5" customHeight="1">
      <c r="A195" s="16" t="s">
        <v>23</v>
      </c>
      <c r="B195" s="16"/>
      <c r="C195" s="63"/>
      <c r="D195" s="15"/>
      <c r="E195" s="12"/>
      <c r="F195" s="12"/>
      <c r="G195" s="12"/>
      <c r="H195" s="12"/>
      <c r="I195" s="12"/>
    </row>
    <row r="196" spans="1:9" s="13" customFormat="1" ht="13.5" customHeight="1">
      <c r="A196" s="16" t="s">
        <v>14</v>
      </c>
      <c r="B196" s="16"/>
      <c r="C196" s="63"/>
      <c r="D196" s="15"/>
      <c r="E196" s="12"/>
      <c r="F196" s="12"/>
      <c r="G196" s="12"/>
      <c r="H196" s="12"/>
      <c r="I196" s="12"/>
    </row>
    <row r="197" spans="1:9" s="13" customFormat="1" ht="13.5" customHeight="1">
      <c r="A197" s="16" t="s">
        <v>15</v>
      </c>
      <c r="B197" s="16"/>
      <c r="C197" s="63"/>
      <c r="D197" s="15"/>
      <c r="E197" s="12"/>
      <c r="F197" s="12"/>
      <c r="G197" s="12"/>
      <c r="H197" s="12"/>
      <c r="I197" s="12"/>
    </row>
    <row r="198" spans="1:9" s="13" customFormat="1" ht="13.5" customHeight="1">
      <c r="A198" s="16" t="s">
        <v>25</v>
      </c>
      <c r="B198" s="16"/>
      <c r="C198" s="63"/>
      <c r="D198" s="15"/>
      <c r="E198" s="12"/>
      <c r="F198" s="12"/>
      <c r="G198" s="12"/>
      <c r="H198" s="12"/>
      <c r="I198" s="12"/>
    </row>
    <row r="199" spans="1:9" s="13" customFormat="1" ht="13.5" customHeight="1">
      <c r="A199" s="16" t="s">
        <v>19</v>
      </c>
      <c r="B199" s="65">
        <v>20</v>
      </c>
      <c r="C199" s="63"/>
      <c r="D199" s="15"/>
      <c r="E199" s="27">
        <v>500</v>
      </c>
      <c r="F199" s="28">
        <f>B199*E199</f>
        <v>10000</v>
      </c>
      <c r="G199" s="28">
        <f>F199*2.146</f>
        <v>21460</v>
      </c>
      <c r="H199" s="12"/>
      <c r="I199" s="12"/>
    </row>
    <row r="200" spans="1:9" s="13" customFormat="1" ht="13.5" customHeight="1">
      <c r="A200" s="16" t="s">
        <v>106</v>
      </c>
      <c r="B200" s="16"/>
      <c r="C200" s="63"/>
      <c r="D200" s="15"/>
      <c r="E200" s="12"/>
      <c r="F200" s="12"/>
      <c r="G200" s="12"/>
      <c r="H200" s="12"/>
      <c r="I200" s="12"/>
    </row>
    <row r="201" spans="1:9" s="13" customFormat="1" ht="13.5" customHeight="1" thickBot="1">
      <c r="A201" s="66" t="s">
        <v>107</v>
      </c>
      <c r="B201" s="66"/>
      <c r="C201" s="64"/>
      <c r="D201" s="22"/>
      <c r="E201" s="23"/>
      <c r="F201" s="23"/>
      <c r="G201" s="23"/>
      <c r="H201" s="23"/>
      <c r="I201" s="23"/>
    </row>
    <row r="202" spans="1:9" s="13" customFormat="1" ht="13.5" customHeight="1" thickBot="1">
      <c r="A202" s="34" t="s">
        <v>21</v>
      </c>
      <c r="B202" s="35">
        <v>210</v>
      </c>
      <c r="C202" s="36">
        <v>147043</v>
      </c>
      <c r="D202" s="37">
        <f>C202*2.146</f>
        <v>315554.278</v>
      </c>
      <c r="E202" s="38">
        <v>380</v>
      </c>
      <c r="F202" s="39">
        <f>B202*E202</f>
        <v>79800</v>
      </c>
      <c r="G202" s="39">
        <f>F202*2.146</f>
        <v>171250.8</v>
      </c>
      <c r="H202" s="39">
        <f>(F202+F199)-C202</f>
        <v>-57243</v>
      </c>
      <c r="I202" s="39">
        <f>H202*2.146</f>
        <v>-122843.47799999999</v>
      </c>
    </row>
    <row r="203" spans="1:9" s="13" customFormat="1" ht="13.5" customHeight="1">
      <c r="A203" s="40" t="s">
        <v>108</v>
      </c>
      <c r="B203" s="40"/>
      <c r="C203" s="62"/>
      <c r="D203" s="60"/>
      <c r="E203" s="44"/>
      <c r="F203" s="44"/>
      <c r="G203" s="44"/>
      <c r="H203" s="44"/>
      <c r="I203" s="44"/>
    </row>
    <row r="204" spans="1:9" s="13" customFormat="1" ht="13.5" customHeight="1">
      <c r="A204" s="16" t="s">
        <v>15</v>
      </c>
      <c r="B204" s="16"/>
      <c r="C204" s="63"/>
      <c r="D204" s="15"/>
      <c r="E204" s="12"/>
      <c r="F204" s="12"/>
      <c r="G204" s="12"/>
      <c r="H204" s="12"/>
      <c r="I204" s="12"/>
    </row>
    <row r="205" spans="1:9" s="13" customFormat="1" ht="13.5" customHeight="1">
      <c r="A205" s="16" t="s">
        <v>27</v>
      </c>
      <c r="B205" s="16"/>
      <c r="C205" s="63"/>
      <c r="D205" s="15"/>
      <c r="E205" s="12"/>
      <c r="F205" s="12"/>
      <c r="G205" s="12"/>
      <c r="H205" s="12"/>
      <c r="I205" s="12"/>
    </row>
    <row r="206" spans="1:9" s="88" customFormat="1" ht="13.5" customHeight="1" thickBot="1">
      <c r="A206" s="84" t="s">
        <v>109</v>
      </c>
      <c r="B206" s="84"/>
      <c r="C206" s="85"/>
      <c r="D206" s="86"/>
      <c r="E206" s="87"/>
      <c r="F206" s="87"/>
      <c r="G206" s="87"/>
      <c r="H206" s="87"/>
      <c r="I206" s="87"/>
    </row>
    <row r="207" spans="1:9" s="13" customFormat="1" ht="13.5" customHeight="1" thickBot="1">
      <c r="A207" s="34" t="s">
        <v>21</v>
      </c>
      <c r="B207" s="35">
        <v>145</v>
      </c>
      <c r="C207" s="36">
        <v>328057</v>
      </c>
      <c r="D207" s="37">
        <f>C207*2.146</f>
        <v>704010.3219999999</v>
      </c>
      <c r="E207" s="38">
        <v>380</v>
      </c>
      <c r="F207" s="39">
        <f>B207*E207</f>
        <v>55100</v>
      </c>
      <c r="G207" s="39">
        <f>F207*2.146</f>
        <v>118244.59999999999</v>
      </c>
      <c r="H207" s="39">
        <f>F207-C207</f>
        <v>-272957</v>
      </c>
      <c r="I207" s="39">
        <f>H207*2.146</f>
        <v>-585765.722</v>
      </c>
    </row>
    <row r="208" spans="1:9" s="13" customFormat="1" ht="13.5" customHeight="1">
      <c r="A208" s="40" t="s">
        <v>110</v>
      </c>
      <c r="B208" s="40"/>
      <c r="C208" s="62"/>
      <c r="D208" s="60"/>
      <c r="E208" s="44"/>
      <c r="F208" s="44"/>
      <c r="G208" s="44"/>
      <c r="H208" s="44"/>
      <c r="I208" s="44"/>
    </row>
    <row r="209" spans="1:9" s="13" customFormat="1" ht="13.5" customHeight="1">
      <c r="A209" s="16" t="s">
        <v>25</v>
      </c>
      <c r="B209" s="16"/>
      <c r="C209" s="63"/>
      <c r="D209" s="15"/>
      <c r="E209" s="12"/>
      <c r="F209" s="12"/>
      <c r="G209" s="12"/>
      <c r="H209" s="12"/>
      <c r="I209" s="12"/>
    </row>
    <row r="210" spans="1:9" s="13" customFormat="1" ht="13.5" customHeight="1" thickBot="1">
      <c r="A210" s="66" t="s">
        <v>109</v>
      </c>
      <c r="B210" s="66"/>
      <c r="C210" s="64"/>
      <c r="D210" s="22"/>
      <c r="E210" s="23"/>
      <c r="F210" s="23"/>
      <c r="G210" s="23"/>
      <c r="H210" s="23"/>
      <c r="I210" s="23"/>
    </row>
    <row r="211" spans="1:9" s="13" customFormat="1" ht="13.5" customHeight="1" thickBot="1">
      <c r="A211" s="34" t="s">
        <v>21</v>
      </c>
      <c r="B211" s="35">
        <v>76</v>
      </c>
      <c r="C211" s="36">
        <v>84805</v>
      </c>
      <c r="D211" s="37">
        <f>C211*2.146</f>
        <v>181991.53</v>
      </c>
      <c r="E211" s="38">
        <v>380</v>
      </c>
      <c r="F211" s="39">
        <f>B211*E211</f>
        <v>28880</v>
      </c>
      <c r="G211" s="39">
        <f>F211*2.146</f>
        <v>61976.479999999996</v>
      </c>
      <c r="H211" s="39">
        <f>F211-C211</f>
        <v>-55925</v>
      </c>
      <c r="I211" s="39">
        <f>H211*2.146</f>
        <v>-120015.04999999999</v>
      </c>
    </row>
    <row r="212" spans="1:9" s="13" customFormat="1" ht="13.5" customHeight="1">
      <c r="A212" s="40" t="s">
        <v>111</v>
      </c>
      <c r="B212" s="40"/>
      <c r="C212" s="59"/>
      <c r="D212" s="60"/>
      <c r="E212" s="44"/>
      <c r="F212" s="44"/>
      <c r="G212" s="44"/>
      <c r="H212" s="44"/>
      <c r="I212" s="44"/>
    </row>
    <row r="213" spans="1:9" s="13" customFormat="1" ht="13.5" customHeight="1">
      <c r="A213" s="16" t="s">
        <v>112</v>
      </c>
      <c r="B213" s="16"/>
      <c r="C213" s="17"/>
      <c r="D213" s="15"/>
      <c r="E213" s="12"/>
      <c r="F213" s="12"/>
      <c r="G213" s="12"/>
      <c r="H213" s="12"/>
      <c r="I213" s="12"/>
    </row>
    <row r="214" spans="1:9" s="13" customFormat="1" ht="13.5" customHeight="1">
      <c r="A214" s="16" t="s">
        <v>15</v>
      </c>
      <c r="B214" s="16"/>
      <c r="C214" s="17"/>
      <c r="D214" s="15"/>
      <c r="E214" s="12"/>
      <c r="F214" s="12"/>
      <c r="G214" s="12"/>
      <c r="H214" s="12"/>
      <c r="I214" s="12"/>
    </row>
    <row r="215" spans="1:9" s="13" customFormat="1" ht="13.5" customHeight="1" thickBot="1">
      <c r="A215" s="66" t="s">
        <v>28</v>
      </c>
      <c r="B215" s="66"/>
      <c r="C215" s="21"/>
      <c r="D215" s="57"/>
      <c r="E215" s="23"/>
      <c r="F215" s="23"/>
      <c r="G215" s="23"/>
      <c r="H215" s="23"/>
      <c r="I215" s="23"/>
    </row>
    <row r="216" spans="1:9" s="13" customFormat="1" ht="13.5" customHeight="1" thickBot="1">
      <c r="A216" s="89" t="s">
        <v>21</v>
      </c>
      <c r="B216" s="90">
        <v>124</v>
      </c>
      <c r="C216" s="36">
        <v>66013</v>
      </c>
      <c r="D216" s="37">
        <f>C216*2.146</f>
        <v>141663.898</v>
      </c>
      <c r="E216" s="38">
        <v>380</v>
      </c>
      <c r="F216" s="39">
        <f>B216*E216</f>
        <v>47120</v>
      </c>
      <c r="G216" s="39">
        <f>F216*2.146</f>
        <v>101119.51999999999</v>
      </c>
      <c r="H216" s="39">
        <f>F216-C216</f>
        <v>-18893</v>
      </c>
      <c r="I216" s="39">
        <f>H216*2.146</f>
        <v>-40544.378</v>
      </c>
    </row>
    <row r="217" spans="1:9" s="13" customFormat="1" ht="13.5" customHeight="1">
      <c r="A217" s="91" t="s">
        <v>113</v>
      </c>
      <c r="B217" s="91"/>
      <c r="C217" s="92"/>
      <c r="D217" s="92"/>
      <c r="E217" s="44"/>
      <c r="F217" s="44"/>
      <c r="G217" s="44"/>
      <c r="H217" s="44"/>
      <c r="I217" s="44"/>
    </row>
    <row r="218" spans="1:9" s="13" customFormat="1" ht="13.5" customHeight="1">
      <c r="A218" s="93" t="s">
        <v>27</v>
      </c>
      <c r="B218" s="93"/>
      <c r="C218" s="94"/>
      <c r="D218" s="94"/>
      <c r="E218" s="12"/>
      <c r="F218" s="12"/>
      <c r="G218" s="12"/>
      <c r="H218" s="12"/>
      <c r="I218" s="12"/>
    </row>
    <row r="219" spans="1:9" s="13" customFormat="1" ht="13.5" customHeight="1">
      <c r="A219" s="93" t="s">
        <v>114</v>
      </c>
      <c r="B219" s="93"/>
      <c r="C219" s="94"/>
      <c r="D219" s="94"/>
      <c r="E219" s="12"/>
      <c r="F219" s="12"/>
      <c r="G219" s="12"/>
      <c r="H219" s="12"/>
      <c r="I219" s="12"/>
    </row>
    <row r="220" spans="1:9" s="13" customFormat="1" ht="13.5" customHeight="1">
      <c r="A220" s="93" t="s">
        <v>115</v>
      </c>
      <c r="B220" s="93"/>
      <c r="C220" s="94"/>
      <c r="D220" s="94"/>
      <c r="E220" s="12"/>
      <c r="F220" s="12"/>
      <c r="G220" s="12"/>
      <c r="H220" s="12"/>
      <c r="I220" s="12"/>
    </row>
    <row r="221" spans="1:9" s="13" customFormat="1" ht="13.5" customHeight="1">
      <c r="A221" s="93" t="s">
        <v>116</v>
      </c>
      <c r="B221" s="93"/>
      <c r="C221" s="94"/>
      <c r="D221" s="94"/>
      <c r="E221" s="12"/>
      <c r="F221" s="12"/>
      <c r="G221" s="12"/>
      <c r="H221" s="12"/>
      <c r="I221" s="12"/>
    </row>
    <row r="222" spans="1:9" s="13" customFormat="1" ht="13.5" customHeight="1">
      <c r="A222" s="93" t="s">
        <v>117</v>
      </c>
      <c r="B222" s="93"/>
      <c r="C222" s="94"/>
      <c r="D222" s="94"/>
      <c r="E222" s="12"/>
      <c r="F222" s="12"/>
      <c r="G222" s="12"/>
      <c r="H222" s="12"/>
      <c r="I222" s="12"/>
    </row>
    <row r="223" spans="1:9" s="13" customFormat="1" ht="13.5" customHeight="1">
      <c r="A223" s="93" t="s">
        <v>118</v>
      </c>
      <c r="B223" s="95"/>
      <c r="C223" s="94"/>
      <c r="D223" s="96"/>
      <c r="E223" s="12"/>
      <c r="F223" s="12"/>
      <c r="G223" s="12"/>
      <c r="H223" s="12"/>
      <c r="I223" s="12"/>
    </row>
    <row r="224" spans="1:9" s="13" customFormat="1" ht="13.5" customHeight="1" thickBot="1">
      <c r="A224" s="95" t="s">
        <v>119</v>
      </c>
      <c r="B224" s="95"/>
      <c r="C224" s="96"/>
      <c r="D224" s="96"/>
      <c r="E224" s="23"/>
      <c r="F224" s="23"/>
      <c r="G224" s="23"/>
      <c r="H224" s="23"/>
      <c r="I224" s="23"/>
    </row>
    <row r="225" spans="1:9" s="13" customFormat="1" ht="13.5" customHeight="1" thickBot="1">
      <c r="A225" s="89" t="s">
        <v>120</v>
      </c>
      <c r="B225" s="90">
        <v>364</v>
      </c>
      <c r="C225" s="36">
        <v>136844</v>
      </c>
      <c r="D225" s="37">
        <f>C225*2.146</f>
        <v>293667.224</v>
      </c>
      <c r="E225" s="38">
        <v>380</v>
      </c>
      <c r="F225" s="39">
        <f>B225*E225</f>
        <v>138320</v>
      </c>
      <c r="G225" s="39">
        <f>F225*2.146</f>
        <v>296834.72</v>
      </c>
      <c r="H225" s="39">
        <f>F225-C225</f>
        <v>1476</v>
      </c>
      <c r="I225" s="39">
        <f>H225*2.146</f>
        <v>3167.4959999999996</v>
      </c>
    </row>
    <row r="226" spans="1:9" s="13" customFormat="1" ht="13.5" customHeight="1" thickBot="1">
      <c r="A226" s="89" t="s">
        <v>121</v>
      </c>
      <c r="B226" s="97">
        <v>204</v>
      </c>
      <c r="C226" s="36">
        <v>105507</v>
      </c>
      <c r="D226" s="37">
        <f>C226*2.146</f>
        <v>226418.022</v>
      </c>
      <c r="E226" s="38">
        <v>380</v>
      </c>
      <c r="F226" s="39">
        <f>B226*E226</f>
        <v>77520</v>
      </c>
      <c r="G226" s="39">
        <f>F226*2.146</f>
        <v>166357.91999999998</v>
      </c>
      <c r="H226" s="39">
        <f>F226-C226</f>
        <v>-27987</v>
      </c>
      <c r="I226" s="39">
        <f>H226*2.146</f>
        <v>-60060.102</v>
      </c>
    </row>
    <row r="227" spans="1:9" s="13" customFormat="1" ht="13.5" customHeight="1">
      <c r="A227" s="98"/>
      <c r="B227" s="98"/>
      <c r="C227" s="99"/>
      <c r="D227" s="100"/>
      <c r="E227" s="44"/>
      <c r="F227" s="44"/>
      <c r="G227" s="44"/>
      <c r="H227" s="44"/>
      <c r="I227" s="44"/>
    </row>
    <row r="228" spans="1:9" s="13" customFormat="1" ht="13.5" customHeight="1">
      <c r="A228" s="98"/>
      <c r="B228" s="98"/>
      <c r="C228" s="99"/>
      <c r="D228" s="100"/>
      <c r="E228" s="12"/>
      <c r="F228" s="12"/>
      <c r="G228" s="12"/>
      <c r="H228" s="12"/>
      <c r="I228" s="12"/>
    </row>
    <row r="229" spans="1:9" s="104" customFormat="1" ht="12.75">
      <c r="A229" s="101" t="s">
        <v>122</v>
      </c>
      <c r="B229" s="102">
        <f>B20+B24+B32+B39+B48+B51+B56+B63+B67+B76+B78+B84+B93+B98+B104+B109+B116+B123+B130+B137+B142+B148+B153+B158+B161+B167+B169+B183+B189+B193+B202+B207+B211+B216+B225+B226</f>
        <v>6370</v>
      </c>
      <c r="C229" s="103">
        <f>C20+C24+C32+C39+C48+C51+C56+C63+C67+C76+C78+C84+C93+C98+C104+C109+C116+C123+C130+C137+C142+C148+C153+C158+C161+C167+C169+C183+C189+C193+C202+C207+C211+C216+C225+C226</f>
        <v>3633184</v>
      </c>
      <c r="D229" s="103">
        <f aca="true" t="shared" si="0" ref="D229:I229">D20+D24+D32+D39+D48+D51+D56+D63+D67+D76+D78+D84+D93+D98+D104+D109+D116+D123+D130+D137+D142+D148+D153+D158+D161+D167+D169+D183+D189+D193+D202+D207+D211+D216+D225+D226</f>
        <v>7796812.864</v>
      </c>
      <c r="E229" s="103"/>
      <c r="F229" s="103">
        <f t="shared" si="0"/>
        <v>2420600</v>
      </c>
      <c r="G229" s="103">
        <f t="shared" si="0"/>
        <v>5194607.600000001</v>
      </c>
      <c r="H229" s="103">
        <f t="shared" si="0"/>
        <v>-1092584</v>
      </c>
      <c r="I229" s="103">
        <f t="shared" si="0"/>
        <v>-2344685.2639999995</v>
      </c>
    </row>
    <row r="231" ht="12.75">
      <c r="G231" s="2">
        <f>G229/B229</f>
        <v>815.4800000000001</v>
      </c>
    </row>
  </sheetData>
  <mergeCells count="2">
    <mergeCell ref="A3:I3"/>
    <mergeCell ref="A4:I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uuomaya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ivaf</dc:creator>
  <cp:keywords/>
  <dc:description/>
  <cp:lastModifiedBy>ivaf</cp:lastModifiedBy>
  <dcterms:created xsi:type="dcterms:W3CDTF">2007-10-29T09:01:25Z</dcterms:created>
  <dcterms:modified xsi:type="dcterms:W3CDTF">2007-10-29T09:10:39Z</dcterms:modified>
  <cp:category/>
  <cp:version/>
  <cp:contentType/>
  <cp:contentStatus/>
</cp:coreProperties>
</file>