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 activeTab="2"/>
  </bookViews>
  <sheets>
    <sheet name="Форма отчета здвр и куратора " sheetId="2" r:id="rId1"/>
    <sheet name="Форма отчета СПС" sheetId="1" r:id="rId2"/>
    <sheet name="Форма отчета ППК-по полугодиям" sheetId="3" r:id="rId3"/>
    <sheet name="Форма 5 отчета поста ЗОЖ" sheetId="4" r:id="rId4"/>
  </sheets>
  <calcPr calcId="125725"/>
</workbook>
</file>

<file path=xl/calcChain.xml><?xml version="1.0" encoding="utf-8"?>
<calcChain xmlns="http://schemas.openxmlformats.org/spreadsheetml/2006/main">
  <c r="H6" i="3"/>
  <c r="D6"/>
  <c r="E6"/>
  <c r="F6"/>
  <c r="G6"/>
  <c r="I6"/>
  <c r="C6"/>
  <c r="J3"/>
  <c r="J20" i="2"/>
  <c r="C33" i="4"/>
  <c r="C32"/>
  <c r="C31"/>
  <c r="C30"/>
  <c r="C24"/>
  <c r="C19"/>
  <c r="C14"/>
  <c r="C6"/>
  <c r="J4" i="3"/>
  <c r="J5"/>
  <c r="J7"/>
  <c r="J8"/>
  <c r="J9"/>
  <c r="J10"/>
  <c r="J11"/>
  <c r="J12"/>
  <c r="J4" i="2"/>
  <c r="J5"/>
  <c r="J6"/>
  <c r="J7"/>
  <c r="J8"/>
  <c r="J9"/>
  <c r="J10"/>
  <c r="J11"/>
  <c r="J12"/>
  <c r="J13"/>
  <c r="J14"/>
  <c r="J15"/>
  <c r="J16"/>
  <c r="J17"/>
  <c r="J18"/>
  <c r="J19"/>
  <c r="J3"/>
  <c r="C4" i="4"/>
  <c r="C29" l="1"/>
  <c r="J6" i="3"/>
  <c r="W4" i="1"/>
  <c r="AA5" l="1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C25"/>
  <c r="Y25" l="1"/>
  <c r="AA25"/>
  <c r="X25"/>
  <c r="AB4"/>
  <c r="AB25" s="1"/>
  <c r="Z25"/>
  <c r="W25"/>
</calcChain>
</file>

<file path=xl/sharedStrings.xml><?xml version="1.0" encoding="utf-8"?>
<sst xmlns="http://schemas.openxmlformats.org/spreadsheetml/2006/main" count="189" uniqueCount="129">
  <si>
    <t xml:space="preserve">Профориентация </t>
  </si>
  <si>
    <t>Подготовка к ГИА</t>
  </si>
  <si>
    <t xml:space="preserve">Одаренные дети </t>
  </si>
  <si>
    <t xml:space="preserve">другое </t>
  </si>
  <si>
    <t xml:space="preserve">Психолого-педагогическое сопровждение детей с ООП </t>
  </si>
  <si>
    <t xml:space="preserve">Работа с детьми с адаптированной образовательной программой </t>
  </si>
  <si>
    <t>Подготовка детей к обследованию ПМПК</t>
  </si>
  <si>
    <t xml:space="preserve">Психолого-педагогическое сопровждение в кризисной ситуации </t>
  </si>
  <si>
    <t xml:space="preserve">Жестокое обрщение и насилие </t>
  </si>
  <si>
    <t xml:space="preserve">Суицид </t>
  </si>
  <si>
    <t xml:space="preserve">Психолого-педагогическое сопровждение девиантного поведения </t>
  </si>
  <si>
    <t xml:space="preserve">Социально-негативные явления в обществе </t>
  </si>
  <si>
    <t xml:space="preserve">Правонарушение и безнадзорность </t>
  </si>
  <si>
    <t xml:space="preserve">ПАВ </t>
  </si>
  <si>
    <t xml:space="preserve">Психолого-педагогическая помощь в укрпедении межличностных отношений </t>
  </si>
  <si>
    <t xml:space="preserve">Конфликты в образовательной среде </t>
  </si>
  <si>
    <t xml:space="preserve">Психолого-педагогическая компетентность педагогов </t>
  </si>
  <si>
    <t xml:space="preserve">Личностный рост </t>
  </si>
  <si>
    <t xml:space="preserve">Психолого-педагогическая помощь в разивтии личности </t>
  </si>
  <si>
    <t xml:space="preserve">Патриотическое воспитание </t>
  </si>
  <si>
    <t xml:space="preserve">Количество услуг </t>
  </si>
  <si>
    <t xml:space="preserve">Психолога </t>
  </si>
  <si>
    <t xml:space="preserve">Социального педагога </t>
  </si>
  <si>
    <t xml:space="preserve">Логопеда </t>
  </si>
  <si>
    <t xml:space="preserve">Дефектолога </t>
  </si>
  <si>
    <t xml:space="preserve">Всего количество детей, охваченных услугами  </t>
  </si>
  <si>
    <t xml:space="preserve">ДЕТИ </t>
  </si>
  <si>
    <t xml:space="preserve">РОДИТЕЛИ </t>
  </si>
  <si>
    <t xml:space="preserve">ПЕДАГОГИ </t>
  </si>
  <si>
    <t xml:space="preserve">Всего количество педагогов, охваченных услугами  </t>
  </si>
  <si>
    <t xml:space="preserve">Всего количество родителей, охваченных услугами  </t>
  </si>
  <si>
    <t xml:space="preserve">Психолого-педагогическая помощь в усвоении учебной программы </t>
  </si>
  <si>
    <t>ОБЩЕСТВО</t>
  </si>
  <si>
    <t xml:space="preserve">Всего количество человек, охваченных услугами  </t>
  </si>
  <si>
    <t xml:space="preserve">ВСЕГО охваченных человек </t>
  </si>
  <si>
    <t xml:space="preserve">ВСЕГО: </t>
  </si>
  <si>
    <t xml:space="preserve">ВСЕГО оказано услуг психолога </t>
  </si>
  <si>
    <t xml:space="preserve">ВСЕГО оказано услуг социального педагога </t>
  </si>
  <si>
    <t xml:space="preserve">ВСЕГО оказано услуг логопеда </t>
  </si>
  <si>
    <t xml:space="preserve">ВСЕГО оказано услуг дефектолога </t>
  </si>
  <si>
    <t xml:space="preserve">ДОУ </t>
  </si>
  <si>
    <t>НОШ-Д/С</t>
  </si>
  <si>
    <t>НОШ</t>
  </si>
  <si>
    <t>ООШ</t>
  </si>
  <si>
    <t xml:space="preserve">СОШ </t>
  </si>
  <si>
    <t xml:space="preserve">Общее количество детей:  </t>
  </si>
  <si>
    <t>Количество обучающихся с ОВЗ</t>
  </si>
  <si>
    <t xml:space="preserve">Количество обучающихся состоящих на учете ВШУ </t>
  </si>
  <si>
    <t xml:space="preserve">Количество обучающихся состоящих на учете КДНиЗП </t>
  </si>
  <si>
    <t xml:space="preserve">Количество обучающихся состоящих на учете ПДН  </t>
  </si>
  <si>
    <t xml:space="preserve">Количество детей с 13-18 лет </t>
  </si>
  <si>
    <t xml:space="preserve">Количество организаций: </t>
  </si>
  <si>
    <t xml:space="preserve">ВСЕГО оказано услуг </t>
  </si>
  <si>
    <t>Количество обучающихся снятых с учета КДНиЗП</t>
  </si>
  <si>
    <t xml:space="preserve">Количество обучающихся снятых с учета ПДН </t>
  </si>
  <si>
    <t xml:space="preserve">Количество снятых с учета обучающихся ВШУ </t>
  </si>
  <si>
    <t>Исп.</t>
  </si>
  <si>
    <t xml:space="preserve">Конт.номер: </t>
  </si>
  <si>
    <t xml:space="preserve">ФИО куратора СПС: </t>
  </si>
  <si>
    <t xml:space="preserve">Эл.адрес: </t>
  </si>
  <si>
    <t>____________________________________</t>
  </si>
  <si>
    <t xml:space="preserve">Укрепление детско-родительских отношений </t>
  </si>
  <si>
    <t>ПОО</t>
  </si>
  <si>
    <t>Республиканские учреждения</t>
  </si>
  <si>
    <t>Количество мероприятий с участием социальных партнеров по межведомственному взаимодействию</t>
  </si>
  <si>
    <t xml:space="preserve">Количество обменных данных СОД ИПРА </t>
  </si>
  <si>
    <t xml:space="preserve">Количество обучающихся с инвалидностью </t>
  </si>
  <si>
    <t xml:space="preserve">Количество логопунктов: </t>
  </si>
  <si>
    <t xml:space="preserve">Количество проведенных ППК:   </t>
  </si>
  <si>
    <t>из них: плановые ППК</t>
  </si>
  <si>
    <t>внеплановые ППК</t>
  </si>
  <si>
    <t xml:space="preserve">Количество штатных единиц педагогов-психологов: </t>
  </si>
  <si>
    <t xml:space="preserve">Количество штатных единиц социальных педагогов: </t>
  </si>
  <si>
    <t>Количество штатных единиц учителей-логопедов:</t>
  </si>
  <si>
    <t xml:space="preserve">Количество штатных единиц учителей-дефектологов (сурдопедагог, тифлопедагог, и др.): </t>
  </si>
  <si>
    <t>Численность детей, получивших рекомендации ППк по организации психолого-педагогического сопровождения обучающегося с ОВЗ (п. 5.1 Положения о ППк)</t>
  </si>
  <si>
    <t>Численность детей, получивших рекомендации ППк по организации психолого-педагогического сопровождения обучающегося на основании медицинского заключения (п. 5.2 Положения о ППк)</t>
  </si>
  <si>
    <t>Численность детей, получивших рекомендации ППк по организации психолого-педагогического сопровождения обучаюшегося, испытывающего трудности в освоении основных общеобразовательных программ, развитии и социальной адаптации (п. 5.3 Положения о ППк)</t>
  </si>
  <si>
    <t>Численность детей, получивших рекомендации ППк иные рекомендации (указать в примечании под ***)</t>
  </si>
  <si>
    <t>Количество направленных на ПМПК</t>
  </si>
  <si>
    <t xml:space="preserve">Количество ППК:  </t>
  </si>
  <si>
    <t>Количество педагогов, входящих в состав ППК:</t>
  </si>
  <si>
    <t>1.</t>
  </si>
  <si>
    <t>Образовательная организация</t>
  </si>
  <si>
    <t>2.</t>
  </si>
  <si>
    <t>Количество постов ЗОЖ</t>
  </si>
  <si>
    <t>3.</t>
  </si>
  <si>
    <t>Количество учащихся</t>
  </si>
  <si>
    <t>4.</t>
  </si>
  <si>
    <t>Количество учащихся, охваченных индивидуальной профилактической работой</t>
  </si>
  <si>
    <t>5.</t>
  </si>
  <si>
    <t>6.</t>
  </si>
  <si>
    <t>Количество учащихся, прошедших консультацию психолога</t>
  </si>
  <si>
    <t>7.</t>
  </si>
  <si>
    <t xml:space="preserve">Проведено встреч с родителями </t>
  </si>
  <si>
    <t>8.</t>
  </si>
  <si>
    <t>Проведено тематических мероприятий с учащимися по профилактике употребления ПАВ</t>
  </si>
  <si>
    <t>9.</t>
  </si>
  <si>
    <t>10.</t>
  </si>
  <si>
    <t>Проведено семинаров, занятий по профилактике употребления ПАВ с педагогами</t>
  </si>
  <si>
    <t>11.</t>
  </si>
  <si>
    <t>по табакокурению</t>
  </si>
  <si>
    <t>по употреблению алкоголя</t>
  </si>
  <si>
    <t>по токсикомании</t>
  </si>
  <si>
    <t>по употреблению наркотических средств</t>
  </si>
  <si>
    <t>12.</t>
  </si>
  <si>
    <t>Количество учащихся, вновь взятых на учет в отчетный период (общее количество)</t>
  </si>
  <si>
    <t>13.</t>
  </si>
  <si>
    <t>Количество учащихся, снятых с учета в отчетный период (общее количество)</t>
  </si>
  <si>
    <t>14.</t>
  </si>
  <si>
    <t>Количество учащихся, состоящих на учете на конец отчетного периода (общее количество)</t>
  </si>
  <si>
    <t>15.</t>
  </si>
  <si>
    <t>Направлено на дополнительное  обследование к специалистам</t>
  </si>
  <si>
    <t>Количество учащихся, прошедших консультацию врача нарколога</t>
  </si>
  <si>
    <t>Количество школьников, принявших участие в мероприятиях по профилактике употребления ПАВ</t>
  </si>
  <si>
    <t>Количество учащихся, состоящих на учете на начало отчетного периода (общее количество)</t>
  </si>
  <si>
    <t xml:space="preserve">Статистический отчет деятельности поста ЗОЖ (полугодие/год) </t>
  </si>
  <si>
    <t xml:space="preserve">Наименование пункта </t>
  </si>
  <si>
    <t>№</t>
  </si>
  <si>
    <t xml:space="preserve">Исп. ФИО ответственного: </t>
  </si>
  <si>
    <t xml:space="preserve">ФИО ответственного: </t>
  </si>
  <si>
    <t xml:space="preserve">Рекомендации </t>
  </si>
  <si>
    <t xml:space="preserve">Количество </t>
  </si>
  <si>
    <t>Муниципальный район: __Мегино-Кангаласский улус_____________________________________</t>
  </si>
  <si>
    <t>__cpmsskeskil@yandex.ru__________________________________</t>
  </si>
  <si>
    <t>___cpmsskeskil@yandex.ru_________________________________</t>
  </si>
  <si>
    <t>ЦПМСС-2</t>
  </si>
  <si>
    <t>ЦПМСС -1, ЕСКШИ-1</t>
  </si>
  <si>
    <t>цпмсс 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</si>
</sst>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1" fillId="6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ont="1" applyFill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0" fillId="3" borderId="1" xfId="0" applyFill="1" applyBorder="1" applyAlignment="1" applyProtection="1">
      <alignment wrapText="1"/>
      <protection hidden="1"/>
    </xf>
    <xf numFmtId="0" fontId="2" fillId="0" borderId="7" xfId="0" applyFont="1" applyBorder="1" applyAlignment="1" applyProtection="1">
      <alignment horizontal="right" vertical="center" wrapText="1"/>
      <protection hidden="1"/>
    </xf>
    <xf numFmtId="0" fontId="2" fillId="0" borderId="9" xfId="0" applyFont="1" applyBorder="1" applyAlignment="1" applyProtection="1">
      <alignment horizontal="right" vertical="center" wrapText="1"/>
      <protection hidden="1"/>
    </xf>
    <xf numFmtId="0" fontId="2" fillId="0" borderId="11" xfId="0" applyFont="1" applyBorder="1" applyAlignment="1" applyProtection="1">
      <alignment horizontal="right" vertical="center" wrapText="1"/>
      <protection hidden="1"/>
    </xf>
    <xf numFmtId="0" fontId="5" fillId="0" borderId="6" xfId="0" applyFont="1" applyBorder="1" applyAlignment="1" applyProtection="1">
      <alignment horizontal="right" vertical="center" wrapText="1"/>
      <protection hidden="1"/>
    </xf>
    <xf numFmtId="0" fontId="6" fillId="0" borderId="1" xfId="0" applyFont="1" applyBorder="1" applyAlignment="1" applyProtection="1">
      <alignment horizontal="right"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Protection="1">
      <protection locked="0"/>
    </xf>
    <xf numFmtId="0" fontId="1" fillId="8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right" vertical="center" wrapText="1"/>
      <protection hidden="1"/>
    </xf>
    <xf numFmtId="0" fontId="2" fillId="0" borderId="6" xfId="0" applyFont="1" applyBorder="1" applyAlignment="1" applyProtection="1">
      <alignment horizontal="right" vertical="center" wrapText="1"/>
      <protection hidden="1"/>
    </xf>
    <xf numFmtId="0" fontId="3" fillId="0" borderId="5" xfId="0" applyFont="1" applyBorder="1" applyAlignment="1" applyProtection="1">
      <alignment horizontal="right" vertical="center" wrapText="1"/>
      <protection hidden="1"/>
    </xf>
    <xf numFmtId="0" fontId="3" fillId="0" borderId="6" xfId="0" applyFont="1" applyBorder="1" applyAlignment="1" applyProtection="1">
      <alignment horizontal="right" vertical="center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4" fillId="7" borderId="2" xfId="0" applyFont="1" applyFill="1" applyBorder="1" applyAlignment="1" applyProtection="1">
      <alignment horizontal="center" vertical="center" wrapText="1"/>
      <protection hidden="1"/>
    </xf>
    <xf numFmtId="0" fontId="4" fillId="7" borderId="3" xfId="0" applyFont="1" applyFill="1" applyBorder="1" applyAlignment="1" applyProtection="1">
      <alignment horizontal="center" vertical="center" wrapText="1"/>
      <protection hidden="1"/>
    </xf>
    <xf numFmtId="0" fontId="4" fillId="7" borderId="4" xfId="0" applyFont="1" applyFill="1" applyBorder="1" applyAlignment="1" applyProtection="1">
      <alignment horizontal="center" vertical="center" wrapText="1"/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4" fillId="8" borderId="1" xfId="0" applyFont="1" applyFill="1" applyBorder="1" applyAlignment="1" applyProtection="1">
      <alignment horizontal="center" vertical="center" wrapText="1"/>
      <protection hidden="1"/>
    </xf>
    <xf numFmtId="0" fontId="3" fillId="8" borderId="1" xfId="0" applyFont="1" applyFill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textRotation="90" wrapText="1"/>
      <protection hidden="1"/>
    </xf>
    <xf numFmtId="0" fontId="2" fillId="0" borderId="9" xfId="0" applyFont="1" applyBorder="1" applyAlignment="1" applyProtection="1">
      <alignment horizontal="center" vertical="center" textRotation="90" wrapText="1"/>
      <protection hidden="1"/>
    </xf>
    <xf numFmtId="0" fontId="2" fillId="0" borderId="11" xfId="0" applyFont="1" applyBorder="1" applyAlignment="1" applyProtection="1">
      <alignment horizontal="center" vertical="center" textRotation="90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="70" zoomScaleNormal="70" workbookViewId="0">
      <selection activeCell="C6" sqref="C6"/>
    </sheetView>
  </sheetViews>
  <sheetFormatPr defaultRowHeight="15"/>
  <cols>
    <col min="1" max="1" width="7.42578125" style="1" customWidth="1"/>
    <col min="2" max="2" width="57.5703125" style="1" customWidth="1"/>
    <col min="3" max="4" width="9.140625" style="1"/>
    <col min="5" max="5" width="8.85546875" style="1" customWidth="1"/>
    <col min="6" max="16384" width="9.140625" style="1"/>
  </cols>
  <sheetData>
    <row r="1" spans="1:10" ht="32.25" customHeight="1">
      <c r="A1" s="36" t="s">
        <v>123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71.25">
      <c r="A2" s="38"/>
      <c r="B2" s="39"/>
      <c r="C2" s="2" t="s">
        <v>40</v>
      </c>
      <c r="D2" s="2" t="s">
        <v>41</v>
      </c>
      <c r="E2" s="2" t="s">
        <v>42</v>
      </c>
      <c r="F2" s="2" t="s">
        <v>43</v>
      </c>
      <c r="G2" s="2" t="s">
        <v>44</v>
      </c>
      <c r="H2" s="2" t="s">
        <v>63</v>
      </c>
      <c r="I2" s="2" t="s">
        <v>62</v>
      </c>
      <c r="J2" s="3" t="s">
        <v>35</v>
      </c>
    </row>
    <row r="3" spans="1:10">
      <c r="A3" s="34" t="s">
        <v>51</v>
      </c>
      <c r="B3" s="35"/>
      <c r="C3" s="20">
        <v>20</v>
      </c>
      <c r="D3" s="20">
        <v>16</v>
      </c>
      <c r="E3" s="20"/>
      <c r="F3" s="20"/>
      <c r="G3" s="20">
        <v>20</v>
      </c>
      <c r="H3" s="20"/>
      <c r="I3" s="20"/>
      <c r="J3" s="14">
        <f>SUM(C3:I3)</f>
        <v>56</v>
      </c>
    </row>
    <row r="4" spans="1:10">
      <c r="A4" s="34" t="s">
        <v>45</v>
      </c>
      <c r="B4" s="35"/>
      <c r="C4" s="20">
        <v>2495</v>
      </c>
      <c r="D4" s="20">
        <v>461</v>
      </c>
      <c r="E4" s="20"/>
      <c r="F4" s="20"/>
      <c r="G4" s="20">
        <v>5864</v>
      </c>
      <c r="H4" s="20"/>
      <c r="I4" s="20"/>
      <c r="J4" s="14">
        <f t="shared" ref="J4:J19" si="0">SUM(C4:I4)</f>
        <v>8820</v>
      </c>
    </row>
    <row r="5" spans="1:10">
      <c r="A5" s="15"/>
      <c r="B5" s="19" t="s">
        <v>50</v>
      </c>
      <c r="C5" s="20">
        <v>0</v>
      </c>
      <c r="D5" s="20">
        <v>549</v>
      </c>
      <c r="E5" s="20"/>
      <c r="F5" s="20"/>
      <c r="G5" s="20">
        <v>1738</v>
      </c>
      <c r="H5" s="20"/>
      <c r="I5" s="20"/>
      <c r="J5" s="14">
        <f t="shared" si="0"/>
        <v>2287</v>
      </c>
    </row>
    <row r="6" spans="1:10">
      <c r="A6" s="16"/>
      <c r="B6" s="19" t="s">
        <v>46</v>
      </c>
      <c r="C6" s="20">
        <v>49</v>
      </c>
      <c r="D6" s="20">
        <v>60</v>
      </c>
      <c r="E6" s="20"/>
      <c r="F6" s="20"/>
      <c r="G6" s="20">
        <v>193</v>
      </c>
      <c r="H6" s="20"/>
      <c r="I6" s="20"/>
      <c r="J6" s="14">
        <f t="shared" si="0"/>
        <v>302</v>
      </c>
    </row>
    <row r="7" spans="1:10">
      <c r="A7" s="16"/>
      <c r="B7" s="19" t="s">
        <v>66</v>
      </c>
      <c r="C7" s="20">
        <v>41</v>
      </c>
      <c r="D7" s="20">
        <v>27</v>
      </c>
      <c r="E7" s="20"/>
      <c r="F7" s="20"/>
      <c r="G7" s="20">
        <v>94</v>
      </c>
      <c r="H7" s="20"/>
      <c r="I7" s="20"/>
      <c r="J7" s="14">
        <f t="shared" si="0"/>
        <v>162</v>
      </c>
    </row>
    <row r="8" spans="1:10">
      <c r="A8" s="16"/>
      <c r="B8" s="19" t="s">
        <v>65</v>
      </c>
      <c r="C8" s="20">
        <v>12</v>
      </c>
      <c r="D8" s="20">
        <v>8</v>
      </c>
      <c r="E8" s="20"/>
      <c r="F8" s="20"/>
      <c r="G8" s="20">
        <v>54</v>
      </c>
      <c r="H8" s="20"/>
      <c r="I8" s="20"/>
      <c r="J8" s="14">
        <f t="shared" si="0"/>
        <v>74</v>
      </c>
    </row>
    <row r="9" spans="1:10">
      <c r="A9" s="16"/>
      <c r="B9" s="19" t="s">
        <v>79</v>
      </c>
      <c r="C9" s="20">
        <v>9</v>
      </c>
      <c r="D9" s="20">
        <v>20</v>
      </c>
      <c r="E9" s="20"/>
      <c r="F9" s="20"/>
      <c r="G9" s="20">
        <v>93</v>
      </c>
      <c r="H9" s="20"/>
      <c r="I9" s="20"/>
      <c r="J9" s="14">
        <f t="shared" si="0"/>
        <v>122</v>
      </c>
    </row>
    <row r="10" spans="1:10">
      <c r="A10" s="16"/>
      <c r="B10" s="19" t="s">
        <v>47</v>
      </c>
      <c r="C10" s="20">
        <v>0</v>
      </c>
      <c r="D10" s="20">
        <v>15</v>
      </c>
      <c r="E10" s="20"/>
      <c r="F10" s="20"/>
      <c r="G10" s="20">
        <v>118</v>
      </c>
      <c r="H10" s="20"/>
      <c r="I10" s="20"/>
      <c r="J10" s="14">
        <f t="shared" si="0"/>
        <v>133</v>
      </c>
    </row>
    <row r="11" spans="1:10">
      <c r="A11" s="16"/>
      <c r="B11" s="19" t="s">
        <v>55</v>
      </c>
      <c r="C11" s="20">
        <v>0</v>
      </c>
      <c r="D11" s="20">
        <v>6</v>
      </c>
      <c r="E11" s="20"/>
      <c r="F11" s="20"/>
      <c r="G11" s="20">
        <v>40</v>
      </c>
      <c r="H11" s="20"/>
      <c r="I11" s="20"/>
      <c r="J11" s="14">
        <f t="shared" si="0"/>
        <v>46</v>
      </c>
    </row>
    <row r="12" spans="1:10">
      <c r="A12" s="16"/>
      <c r="B12" s="19" t="s">
        <v>48</v>
      </c>
      <c r="C12" s="20">
        <v>0</v>
      </c>
      <c r="D12" s="20">
        <v>3</v>
      </c>
      <c r="E12" s="20"/>
      <c r="F12" s="20"/>
      <c r="G12" s="20">
        <v>20</v>
      </c>
      <c r="H12" s="20"/>
      <c r="I12" s="20"/>
      <c r="J12" s="14">
        <f t="shared" si="0"/>
        <v>23</v>
      </c>
    </row>
    <row r="13" spans="1:10">
      <c r="A13" s="16"/>
      <c r="B13" s="19" t="s">
        <v>53</v>
      </c>
      <c r="C13" s="20">
        <v>0</v>
      </c>
      <c r="D13" s="20">
        <v>1</v>
      </c>
      <c r="E13" s="20"/>
      <c r="F13" s="20"/>
      <c r="G13" s="20">
        <v>13</v>
      </c>
      <c r="H13" s="20"/>
      <c r="I13" s="20"/>
      <c r="J13" s="14">
        <f t="shared" si="0"/>
        <v>14</v>
      </c>
    </row>
    <row r="14" spans="1:10">
      <c r="A14" s="16"/>
      <c r="B14" s="19" t="s">
        <v>49</v>
      </c>
      <c r="C14" s="20">
        <v>0</v>
      </c>
      <c r="D14" s="20">
        <v>1</v>
      </c>
      <c r="E14" s="20"/>
      <c r="F14" s="20"/>
      <c r="G14" s="20">
        <v>24</v>
      </c>
      <c r="H14" s="20"/>
      <c r="I14" s="20"/>
      <c r="J14" s="14">
        <f t="shared" si="0"/>
        <v>25</v>
      </c>
    </row>
    <row r="15" spans="1:10">
      <c r="A15" s="17"/>
      <c r="B15" s="19" t="s">
        <v>54</v>
      </c>
      <c r="C15" s="20">
        <v>0</v>
      </c>
      <c r="D15" s="20">
        <v>2</v>
      </c>
      <c r="E15" s="20"/>
      <c r="F15" s="20"/>
      <c r="G15" s="20">
        <v>18</v>
      </c>
      <c r="H15" s="20"/>
      <c r="I15" s="20"/>
      <c r="J15" s="14">
        <f t="shared" si="0"/>
        <v>20</v>
      </c>
    </row>
    <row r="16" spans="1:10">
      <c r="A16" s="34" t="s">
        <v>71</v>
      </c>
      <c r="B16" s="35"/>
      <c r="C16" s="20">
        <v>9</v>
      </c>
      <c r="D16" s="20">
        <v>16</v>
      </c>
      <c r="E16" s="20"/>
      <c r="F16" s="20"/>
      <c r="G16" s="20">
        <v>22</v>
      </c>
      <c r="H16" s="20"/>
      <c r="I16" s="20"/>
      <c r="J16" s="14">
        <f t="shared" si="0"/>
        <v>47</v>
      </c>
    </row>
    <row r="17" spans="1:11">
      <c r="A17" s="34" t="s">
        <v>72</v>
      </c>
      <c r="B17" s="35"/>
      <c r="C17" s="20">
        <v>0</v>
      </c>
      <c r="D17" s="20">
        <v>11</v>
      </c>
      <c r="E17" s="20"/>
      <c r="F17" s="20"/>
      <c r="G17" s="20">
        <v>23</v>
      </c>
      <c r="H17" s="20"/>
      <c r="I17" s="20"/>
      <c r="J17" s="14">
        <f t="shared" si="0"/>
        <v>34</v>
      </c>
    </row>
    <row r="18" spans="1:11">
      <c r="A18" s="34" t="s">
        <v>73</v>
      </c>
      <c r="B18" s="35"/>
      <c r="C18" s="20">
        <v>9</v>
      </c>
      <c r="D18" s="20">
        <v>1</v>
      </c>
      <c r="E18" s="20"/>
      <c r="F18" s="20"/>
      <c r="G18" s="20">
        <v>3</v>
      </c>
      <c r="H18" s="20"/>
      <c r="I18" s="20"/>
      <c r="J18" s="14">
        <f t="shared" si="0"/>
        <v>13</v>
      </c>
      <c r="K18" s="1" t="s">
        <v>127</v>
      </c>
    </row>
    <row r="19" spans="1:11" ht="30.75" customHeight="1">
      <c r="A19" s="34" t="s">
        <v>74</v>
      </c>
      <c r="B19" s="35"/>
      <c r="C19" s="20">
        <v>0</v>
      </c>
      <c r="D19" s="20">
        <v>0</v>
      </c>
      <c r="E19" s="20"/>
      <c r="F19" s="20"/>
      <c r="G19" s="20">
        <v>0</v>
      </c>
      <c r="H19" s="20"/>
      <c r="I19" s="20"/>
      <c r="J19" s="14">
        <f t="shared" si="0"/>
        <v>0</v>
      </c>
      <c r="K19" s="1" t="s">
        <v>126</v>
      </c>
    </row>
    <row r="20" spans="1:11" ht="31.5" customHeight="1">
      <c r="A20" s="32" t="s">
        <v>64</v>
      </c>
      <c r="B20" s="33"/>
      <c r="C20" s="20">
        <v>3</v>
      </c>
      <c r="D20" s="20">
        <v>42</v>
      </c>
      <c r="E20" s="20"/>
      <c r="F20" s="20"/>
      <c r="G20" s="20">
        <v>130</v>
      </c>
      <c r="H20" s="20"/>
      <c r="I20" s="20"/>
      <c r="J20" s="14">
        <f>SUM(C20:I20)</f>
        <v>175</v>
      </c>
    </row>
    <row r="21" spans="1:11" ht="13.5" customHeight="1"/>
    <row r="22" spans="1:11">
      <c r="A22" s="13" t="s">
        <v>56</v>
      </c>
      <c r="B22" s="13" t="s">
        <v>58</v>
      </c>
      <c r="C22" s="21" t="s">
        <v>60</v>
      </c>
      <c r="D22" s="21"/>
      <c r="E22" s="21"/>
      <c r="F22" s="21"/>
    </row>
    <row r="23" spans="1:11">
      <c r="A23" s="13"/>
      <c r="B23" s="13" t="s">
        <v>57</v>
      </c>
      <c r="C23" s="21" t="s">
        <v>60</v>
      </c>
      <c r="D23" s="21"/>
      <c r="E23" s="21"/>
      <c r="F23" s="21"/>
    </row>
    <row r="24" spans="1:11">
      <c r="A24" s="13"/>
      <c r="B24" s="13" t="s">
        <v>59</v>
      </c>
      <c r="C24" s="21" t="s">
        <v>124</v>
      </c>
      <c r="D24" s="21"/>
      <c r="E24" s="21"/>
      <c r="F24" s="21"/>
    </row>
  </sheetData>
  <sheetProtection password="CF7A" sheet="1" objects="1" scenarios="1"/>
  <mergeCells count="9">
    <mergeCell ref="A20:B20"/>
    <mergeCell ref="A16:B16"/>
    <mergeCell ref="A17:B17"/>
    <mergeCell ref="A18:B18"/>
    <mergeCell ref="A1:J1"/>
    <mergeCell ref="A4:B4"/>
    <mergeCell ref="A3:B3"/>
    <mergeCell ref="A2:B2"/>
    <mergeCell ref="A19: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"/>
  <sheetViews>
    <sheetView zoomScale="60" zoomScaleNormal="60" workbookViewId="0">
      <selection activeCell="AB29" sqref="AB29"/>
    </sheetView>
  </sheetViews>
  <sheetFormatPr defaultColWidth="14" defaultRowHeight="15"/>
  <cols>
    <col min="1" max="1" width="25.28515625" style="4" customWidth="1"/>
    <col min="2" max="2" width="26.140625" style="4" customWidth="1"/>
    <col min="3" max="3" width="19.140625" style="4" customWidth="1"/>
    <col min="4" max="7" width="14" style="4"/>
    <col min="8" max="8" width="22.28515625" style="4" customWidth="1"/>
    <col min="9" max="12" width="14" style="4"/>
    <col min="13" max="13" width="22.85546875" style="4" customWidth="1"/>
    <col min="14" max="17" width="14" style="4"/>
    <col min="18" max="18" width="22.140625" style="4" customWidth="1"/>
    <col min="19" max="22" width="14" style="4"/>
    <col min="23" max="23" width="13.7109375" style="4" customWidth="1"/>
    <col min="24" max="24" width="12.7109375" style="4" customWidth="1"/>
    <col min="25" max="16384" width="14" style="4"/>
  </cols>
  <sheetData>
    <row r="1" spans="1:28" ht="15" customHeight="1">
      <c r="A1" s="46"/>
      <c r="B1" s="47"/>
      <c r="C1" s="55" t="s">
        <v>26</v>
      </c>
      <c r="D1" s="55"/>
      <c r="E1" s="55"/>
      <c r="F1" s="55"/>
      <c r="G1" s="55"/>
      <c r="H1" s="57" t="s">
        <v>27</v>
      </c>
      <c r="I1" s="57"/>
      <c r="J1" s="57"/>
      <c r="K1" s="57"/>
      <c r="L1" s="57"/>
      <c r="M1" s="45" t="s">
        <v>28</v>
      </c>
      <c r="N1" s="45"/>
      <c r="O1" s="45"/>
      <c r="P1" s="45"/>
      <c r="Q1" s="45"/>
      <c r="R1" s="52" t="s">
        <v>32</v>
      </c>
      <c r="S1" s="52"/>
      <c r="T1" s="52"/>
      <c r="U1" s="52"/>
      <c r="V1" s="52"/>
      <c r="W1" s="40" t="s">
        <v>34</v>
      </c>
      <c r="X1" s="40" t="s">
        <v>36</v>
      </c>
      <c r="Y1" s="40" t="s">
        <v>37</v>
      </c>
      <c r="Z1" s="40" t="s">
        <v>38</v>
      </c>
      <c r="AA1" s="40" t="s">
        <v>39</v>
      </c>
      <c r="AB1" s="40" t="s">
        <v>52</v>
      </c>
    </row>
    <row r="2" spans="1:28">
      <c r="A2" s="48"/>
      <c r="B2" s="49"/>
      <c r="C2" s="54" t="s">
        <v>25</v>
      </c>
      <c r="D2" s="54" t="s">
        <v>20</v>
      </c>
      <c r="E2" s="54"/>
      <c r="F2" s="54"/>
      <c r="G2" s="54"/>
      <c r="H2" s="56" t="s">
        <v>30</v>
      </c>
      <c r="I2" s="56" t="s">
        <v>20</v>
      </c>
      <c r="J2" s="56"/>
      <c r="K2" s="56"/>
      <c r="L2" s="56"/>
      <c r="M2" s="44" t="s">
        <v>29</v>
      </c>
      <c r="N2" s="44" t="s">
        <v>20</v>
      </c>
      <c r="O2" s="44"/>
      <c r="P2" s="44"/>
      <c r="Q2" s="44"/>
      <c r="R2" s="53" t="s">
        <v>33</v>
      </c>
      <c r="S2" s="53" t="s">
        <v>20</v>
      </c>
      <c r="T2" s="53"/>
      <c r="U2" s="53"/>
      <c r="V2" s="53"/>
      <c r="W2" s="41"/>
      <c r="X2" s="41"/>
      <c r="Y2" s="41"/>
      <c r="Z2" s="41"/>
      <c r="AA2" s="41"/>
      <c r="AB2" s="41"/>
    </row>
    <row r="3" spans="1:28" ht="30">
      <c r="A3" s="50"/>
      <c r="B3" s="51"/>
      <c r="C3" s="54"/>
      <c r="D3" s="6" t="s">
        <v>21</v>
      </c>
      <c r="E3" s="6" t="s">
        <v>22</v>
      </c>
      <c r="F3" s="6" t="s">
        <v>23</v>
      </c>
      <c r="G3" s="6" t="s">
        <v>24</v>
      </c>
      <c r="H3" s="56"/>
      <c r="I3" s="7" t="s">
        <v>21</v>
      </c>
      <c r="J3" s="7" t="s">
        <v>22</v>
      </c>
      <c r="K3" s="7" t="s">
        <v>23</v>
      </c>
      <c r="L3" s="7" t="s">
        <v>24</v>
      </c>
      <c r="M3" s="44"/>
      <c r="N3" s="22" t="s">
        <v>21</v>
      </c>
      <c r="O3" s="22" t="s">
        <v>22</v>
      </c>
      <c r="P3" s="22" t="s">
        <v>23</v>
      </c>
      <c r="Q3" s="22" t="s">
        <v>24</v>
      </c>
      <c r="R3" s="53"/>
      <c r="S3" s="8" t="s">
        <v>21</v>
      </c>
      <c r="T3" s="8" t="s">
        <v>22</v>
      </c>
      <c r="U3" s="8" t="s">
        <v>23</v>
      </c>
      <c r="V3" s="8" t="s">
        <v>24</v>
      </c>
      <c r="W3" s="42"/>
      <c r="X3" s="42"/>
      <c r="Y3" s="42"/>
      <c r="Z3" s="42"/>
      <c r="AA3" s="42"/>
      <c r="AB3" s="42"/>
    </row>
    <row r="4" spans="1:28">
      <c r="A4" s="58" t="s">
        <v>31</v>
      </c>
      <c r="B4" s="12" t="s">
        <v>0</v>
      </c>
      <c r="C4" s="5">
        <v>2603</v>
      </c>
      <c r="D4" s="5">
        <v>1840</v>
      </c>
      <c r="E4" s="5">
        <v>738</v>
      </c>
      <c r="F4" s="5">
        <v>0</v>
      </c>
      <c r="G4" s="5">
        <v>0</v>
      </c>
      <c r="H4" s="5">
        <v>1418</v>
      </c>
      <c r="I4" s="5">
        <v>884</v>
      </c>
      <c r="J4" s="5">
        <v>507</v>
      </c>
      <c r="K4" s="5">
        <v>6</v>
      </c>
      <c r="L4" s="5">
        <v>6</v>
      </c>
      <c r="M4" s="5">
        <v>388</v>
      </c>
      <c r="N4" s="5">
        <v>352</v>
      </c>
      <c r="O4" s="5">
        <v>251</v>
      </c>
      <c r="P4" s="5">
        <v>0</v>
      </c>
      <c r="Q4" s="5">
        <v>0</v>
      </c>
      <c r="R4" s="5">
        <v>480</v>
      </c>
      <c r="S4" s="5">
        <v>142</v>
      </c>
      <c r="T4" s="5">
        <v>82</v>
      </c>
      <c r="U4" s="5">
        <v>0</v>
      </c>
      <c r="V4" s="5">
        <v>0</v>
      </c>
      <c r="W4" s="9">
        <f t="shared" ref="W4:W24" si="0">C4+H4+M4+R4</f>
        <v>4889</v>
      </c>
      <c r="X4" s="9">
        <f t="shared" ref="X4:X24" si="1">D4+I4+N4+S4</f>
        <v>3218</v>
      </c>
      <c r="Y4" s="9">
        <f t="shared" ref="Y4:Y24" si="2">E4+J4+O4+T4</f>
        <v>1578</v>
      </c>
      <c r="Z4" s="9">
        <f t="shared" ref="Z4:Z24" si="3">F4+K4+P4+U4</f>
        <v>6</v>
      </c>
      <c r="AA4" s="9">
        <f t="shared" ref="AA4:AA24" si="4">G4+L4+Q4+V4</f>
        <v>6</v>
      </c>
      <c r="AB4" s="9">
        <f>X4+Y4+Z4+AA4</f>
        <v>4808</v>
      </c>
    </row>
    <row r="5" spans="1:28">
      <c r="A5" s="58"/>
      <c r="B5" s="12" t="s">
        <v>1</v>
      </c>
      <c r="C5" s="5">
        <v>942</v>
      </c>
      <c r="D5" s="5">
        <v>499</v>
      </c>
      <c r="E5" s="5">
        <v>322</v>
      </c>
      <c r="F5" s="5">
        <v>0</v>
      </c>
      <c r="G5" s="5">
        <v>0</v>
      </c>
      <c r="H5" s="5">
        <v>622</v>
      </c>
      <c r="I5" s="5">
        <v>342</v>
      </c>
      <c r="J5" s="5">
        <v>277</v>
      </c>
      <c r="K5" s="5">
        <v>0</v>
      </c>
      <c r="L5" s="5">
        <v>0</v>
      </c>
      <c r="M5" s="5">
        <v>224</v>
      </c>
      <c r="N5" s="5">
        <v>201</v>
      </c>
      <c r="O5" s="5">
        <v>133</v>
      </c>
      <c r="P5" s="5">
        <v>0</v>
      </c>
      <c r="Q5" s="5">
        <v>0</v>
      </c>
      <c r="R5" s="5">
        <v>91</v>
      </c>
      <c r="S5" s="5">
        <v>49</v>
      </c>
      <c r="T5" s="5">
        <v>16</v>
      </c>
      <c r="U5" s="5">
        <v>0</v>
      </c>
      <c r="V5" s="5">
        <v>0</v>
      </c>
      <c r="W5" s="9">
        <f t="shared" si="0"/>
        <v>1879</v>
      </c>
      <c r="X5" s="9">
        <f t="shared" si="1"/>
        <v>1091</v>
      </c>
      <c r="Y5" s="9">
        <f t="shared" si="2"/>
        <v>748</v>
      </c>
      <c r="Z5" s="9">
        <f t="shared" si="3"/>
        <v>0</v>
      </c>
      <c r="AA5" s="9">
        <f t="shared" si="4"/>
        <v>0</v>
      </c>
      <c r="AB5" s="9">
        <v>0</v>
      </c>
    </row>
    <row r="6" spans="1:28">
      <c r="A6" s="58"/>
      <c r="B6" s="12" t="s">
        <v>2</v>
      </c>
      <c r="C6" s="5">
        <v>611</v>
      </c>
      <c r="D6" s="5">
        <v>225</v>
      </c>
      <c r="E6" s="5">
        <v>173</v>
      </c>
      <c r="F6" s="5">
        <v>14</v>
      </c>
      <c r="G6" s="5">
        <v>0</v>
      </c>
      <c r="H6" s="5">
        <v>244</v>
      </c>
      <c r="I6" s="5">
        <v>168</v>
      </c>
      <c r="J6" s="5">
        <v>140</v>
      </c>
      <c r="K6" s="5">
        <v>3</v>
      </c>
      <c r="L6" s="5">
        <v>0</v>
      </c>
      <c r="M6" s="5">
        <v>235</v>
      </c>
      <c r="N6" s="5">
        <v>114</v>
      </c>
      <c r="O6" s="5">
        <v>86</v>
      </c>
      <c r="P6" s="5">
        <v>1</v>
      </c>
      <c r="Q6" s="5">
        <v>0</v>
      </c>
      <c r="R6" s="5">
        <v>101</v>
      </c>
      <c r="S6" s="5">
        <v>23</v>
      </c>
      <c r="T6" s="5">
        <v>22</v>
      </c>
      <c r="U6" s="5">
        <v>0</v>
      </c>
      <c r="V6" s="5">
        <v>0</v>
      </c>
      <c r="W6" s="9">
        <f t="shared" si="0"/>
        <v>1191</v>
      </c>
      <c r="X6" s="9">
        <f t="shared" si="1"/>
        <v>530</v>
      </c>
      <c r="Y6" s="9">
        <f t="shared" si="2"/>
        <v>421</v>
      </c>
      <c r="Z6" s="9">
        <f t="shared" si="3"/>
        <v>18</v>
      </c>
      <c r="AA6" s="9">
        <f t="shared" si="4"/>
        <v>0</v>
      </c>
      <c r="AB6" s="9">
        <v>0</v>
      </c>
    </row>
    <row r="7" spans="1:28">
      <c r="A7" s="58"/>
      <c r="B7" s="12" t="s">
        <v>3</v>
      </c>
      <c r="C7" s="5">
        <v>231</v>
      </c>
      <c r="D7" s="5">
        <v>224</v>
      </c>
      <c r="E7" s="5">
        <v>145</v>
      </c>
      <c r="F7" s="5">
        <v>206</v>
      </c>
      <c r="G7" s="5">
        <v>0</v>
      </c>
      <c r="H7" s="5">
        <v>191</v>
      </c>
      <c r="I7" s="5">
        <v>155</v>
      </c>
      <c r="J7" s="5">
        <v>120</v>
      </c>
      <c r="K7" s="5">
        <v>190</v>
      </c>
      <c r="L7" s="5">
        <v>0</v>
      </c>
      <c r="M7" s="5">
        <v>69</v>
      </c>
      <c r="N7" s="5">
        <v>42</v>
      </c>
      <c r="O7" s="5">
        <v>28</v>
      </c>
      <c r="P7" s="5">
        <v>74</v>
      </c>
      <c r="Q7" s="5">
        <v>0</v>
      </c>
      <c r="R7" s="5">
        <v>87</v>
      </c>
      <c r="S7" s="5">
        <v>1</v>
      </c>
      <c r="T7" s="5">
        <v>1</v>
      </c>
      <c r="U7" s="5">
        <v>22</v>
      </c>
      <c r="V7" s="5">
        <v>0</v>
      </c>
      <c r="W7" s="9">
        <f t="shared" si="0"/>
        <v>578</v>
      </c>
      <c r="X7" s="9">
        <f t="shared" si="1"/>
        <v>422</v>
      </c>
      <c r="Y7" s="9">
        <f t="shared" si="2"/>
        <v>294</v>
      </c>
      <c r="Z7" s="9">
        <f t="shared" si="3"/>
        <v>492</v>
      </c>
      <c r="AA7" s="9">
        <f t="shared" si="4"/>
        <v>0</v>
      </c>
      <c r="AB7" s="9">
        <v>0</v>
      </c>
    </row>
    <row r="8" spans="1:28" ht="60">
      <c r="A8" s="58" t="s">
        <v>4</v>
      </c>
      <c r="B8" s="12" t="s">
        <v>5</v>
      </c>
      <c r="C8" s="5">
        <v>487</v>
      </c>
      <c r="D8" s="5">
        <v>783</v>
      </c>
      <c r="E8" s="5">
        <v>445</v>
      </c>
      <c r="F8" s="5">
        <v>303</v>
      </c>
      <c r="G8" s="5">
        <v>0</v>
      </c>
      <c r="H8" s="5">
        <v>237</v>
      </c>
      <c r="I8" s="5">
        <v>227</v>
      </c>
      <c r="J8" s="5">
        <v>186</v>
      </c>
      <c r="K8" s="5">
        <v>58</v>
      </c>
      <c r="L8" s="5">
        <v>0</v>
      </c>
      <c r="M8" s="5">
        <v>270</v>
      </c>
      <c r="N8" s="5">
        <v>199</v>
      </c>
      <c r="O8" s="5">
        <v>159</v>
      </c>
      <c r="P8" s="5">
        <v>39</v>
      </c>
      <c r="Q8" s="5">
        <v>0</v>
      </c>
      <c r="R8" s="5">
        <v>65</v>
      </c>
      <c r="S8" s="5">
        <v>29</v>
      </c>
      <c r="T8" s="5">
        <v>31</v>
      </c>
      <c r="U8" s="5">
        <v>9</v>
      </c>
      <c r="V8" s="5">
        <v>0</v>
      </c>
      <c r="W8" s="9">
        <f t="shared" si="0"/>
        <v>1059</v>
      </c>
      <c r="X8" s="9">
        <f t="shared" si="1"/>
        <v>1238</v>
      </c>
      <c r="Y8" s="9">
        <f t="shared" si="2"/>
        <v>821</v>
      </c>
      <c r="Z8" s="9">
        <f t="shared" si="3"/>
        <v>409</v>
      </c>
      <c r="AA8" s="9">
        <f t="shared" si="4"/>
        <v>0</v>
      </c>
      <c r="AB8" s="9">
        <v>0</v>
      </c>
    </row>
    <row r="9" spans="1:28" ht="30">
      <c r="A9" s="58"/>
      <c r="B9" s="12" t="s">
        <v>6</v>
      </c>
      <c r="C9" s="5">
        <v>123</v>
      </c>
      <c r="D9" s="5">
        <v>198</v>
      </c>
      <c r="E9" s="5">
        <v>125</v>
      </c>
      <c r="F9" s="5">
        <v>45</v>
      </c>
      <c r="G9" s="5">
        <v>0</v>
      </c>
      <c r="H9" s="5">
        <v>123</v>
      </c>
      <c r="I9" s="5">
        <v>130</v>
      </c>
      <c r="J9" s="5">
        <v>129</v>
      </c>
      <c r="K9" s="5">
        <v>47</v>
      </c>
      <c r="L9" s="5">
        <v>0</v>
      </c>
      <c r="M9" s="5">
        <v>140</v>
      </c>
      <c r="N9" s="5">
        <v>85</v>
      </c>
      <c r="O9" s="5">
        <v>76</v>
      </c>
      <c r="P9" s="5">
        <v>34</v>
      </c>
      <c r="Q9" s="5">
        <v>0</v>
      </c>
      <c r="R9" s="5">
        <v>38</v>
      </c>
      <c r="S9" s="5">
        <v>20</v>
      </c>
      <c r="T9" s="5">
        <v>13</v>
      </c>
      <c r="U9" s="5">
        <v>9</v>
      </c>
      <c r="V9" s="5">
        <v>0</v>
      </c>
      <c r="W9" s="9">
        <f t="shared" si="0"/>
        <v>424</v>
      </c>
      <c r="X9" s="9">
        <f t="shared" si="1"/>
        <v>433</v>
      </c>
      <c r="Y9" s="9">
        <f t="shared" si="2"/>
        <v>343</v>
      </c>
      <c r="Z9" s="9">
        <f t="shared" si="3"/>
        <v>135</v>
      </c>
      <c r="AA9" s="9">
        <f t="shared" si="4"/>
        <v>0</v>
      </c>
      <c r="AB9" s="9">
        <v>0</v>
      </c>
    </row>
    <row r="10" spans="1:28">
      <c r="A10" s="58"/>
      <c r="B10" s="12" t="s">
        <v>3</v>
      </c>
      <c r="C10" s="5">
        <v>53</v>
      </c>
      <c r="D10" s="5">
        <v>14</v>
      </c>
      <c r="E10" s="5">
        <v>17</v>
      </c>
      <c r="F10" s="5">
        <v>52</v>
      </c>
      <c r="G10" s="5">
        <v>0</v>
      </c>
      <c r="H10" s="5">
        <v>27</v>
      </c>
      <c r="I10" s="5">
        <v>15</v>
      </c>
      <c r="J10" s="5">
        <v>15</v>
      </c>
      <c r="K10" s="5">
        <v>24</v>
      </c>
      <c r="L10" s="5">
        <v>0</v>
      </c>
      <c r="M10" s="5">
        <v>25</v>
      </c>
      <c r="N10" s="5">
        <v>12</v>
      </c>
      <c r="O10" s="5">
        <v>11</v>
      </c>
      <c r="P10" s="5">
        <v>26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9">
        <f t="shared" si="0"/>
        <v>105</v>
      </c>
      <c r="X10" s="9">
        <f t="shared" si="1"/>
        <v>41</v>
      </c>
      <c r="Y10" s="9">
        <f t="shared" si="2"/>
        <v>43</v>
      </c>
      <c r="Z10" s="9">
        <f t="shared" si="3"/>
        <v>102</v>
      </c>
      <c r="AA10" s="9">
        <f t="shared" si="4"/>
        <v>0</v>
      </c>
      <c r="AB10" s="9">
        <v>0</v>
      </c>
    </row>
    <row r="11" spans="1:28" ht="30">
      <c r="A11" s="58" t="s">
        <v>7</v>
      </c>
      <c r="B11" s="12" t="s">
        <v>8</v>
      </c>
      <c r="C11" s="5">
        <v>139</v>
      </c>
      <c r="D11" s="5">
        <v>243</v>
      </c>
      <c r="E11" s="5">
        <v>73</v>
      </c>
      <c r="F11" s="5">
        <v>0</v>
      </c>
      <c r="G11" s="5">
        <v>0</v>
      </c>
      <c r="H11" s="5">
        <v>366</v>
      </c>
      <c r="I11" s="5">
        <v>487</v>
      </c>
      <c r="J11" s="5">
        <v>308</v>
      </c>
      <c r="K11" s="5">
        <v>20</v>
      </c>
      <c r="L11" s="5">
        <v>0</v>
      </c>
      <c r="M11" s="5">
        <v>116</v>
      </c>
      <c r="N11" s="5">
        <v>88</v>
      </c>
      <c r="O11" s="5">
        <v>82</v>
      </c>
      <c r="P11" s="5">
        <v>0</v>
      </c>
      <c r="Q11" s="5">
        <v>0</v>
      </c>
      <c r="R11" s="5">
        <v>15</v>
      </c>
      <c r="S11" s="5">
        <v>29</v>
      </c>
      <c r="T11" s="5">
        <v>44</v>
      </c>
      <c r="U11" s="5">
        <v>0</v>
      </c>
      <c r="V11" s="5">
        <v>0</v>
      </c>
      <c r="W11" s="9">
        <f t="shared" si="0"/>
        <v>636</v>
      </c>
      <c r="X11" s="9">
        <f t="shared" si="1"/>
        <v>847</v>
      </c>
      <c r="Y11" s="9">
        <f t="shared" si="2"/>
        <v>507</v>
      </c>
      <c r="Z11" s="9">
        <f t="shared" si="3"/>
        <v>20</v>
      </c>
      <c r="AA11" s="9">
        <f t="shared" si="4"/>
        <v>0</v>
      </c>
      <c r="AB11" s="9">
        <v>0</v>
      </c>
    </row>
    <row r="12" spans="1:28">
      <c r="A12" s="58"/>
      <c r="B12" s="12" t="s">
        <v>9</v>
      </c>
      <c r="C12" s="5">
        <v>457</v>
      </c>
      <c r="D12" s="5">
        <v>350</v>
      </c>
      <c r="E12" s="5">
        <v>169</v>
      </c>
      <c r="F12" s="5">
        <v>0</v>
      </c>
      <c r="G12" s="5">
        <v>0</v>
      </c>
      <c r="H12" s="5">
        <v>180</v>
      </c>
      <c r="I12" s="5">
        <v>203</v>
      </c>
      <c r="J12" s="5">
        <v>58</v>
      </c>
      <c r="K12" s="5">
        <v>0</v>
      </c>
      <c r="L12" s="5">
        <v>0</v>
      </c>
      <c r="M12" s="5">
        <v>55</v>
      </c>
      <c r="N12" s="5">
        <v>40</v>
      </c>
      <c r="O12" s="5">
        <v>25</v>
      </c>
      <c r="P12" s="5">
        <v>0</v>
      </c>
      <c r="Q12" s="5">
        <v>0</v>
      </c>
      <c r="R12" s="5">
        <v>10</v>
      </c>
      <c r="S12" s="5">
        <v>21</v>
      </c>
      <c r="T12" s="5">
        <v>28</v>
      </c>
      <c r="U12" s="5">
        <v>0</v>
      </c>
      <c r="V12" s="5">
        <v>0</v>
      </c>
      <c r="W12" s="9">
        <f t="shared" si="0"/>
        <v>702</v>
      </c>
      <c r="X12" s="9">
        <f t="shared" si="1"/>
        <v>614</v>
      </c>
      <c r="Y12" s="9">
        <f t="shared" si="2"/>
        <v>280</v>
      </c>
      <c r="Z12" s="9">
        <f t="shared" si="3"/>
        <v>0</v>
      </c>
      <c r="AA12" s="9">
        <f t="shared" si="4"/>
        <v>0</v>
      </c>
      <c r="AB12" s="9">
        <v>0</v>
      </c>
    </row>
    <row r="13" spans="1:28">
      <c r="A13" s="58"/>
      <c r="B13" s="12" t="s">
        <v>3</v>
      </c>
      <c r="C13" s="5">
        <v>69</v>
      </c>
      <c r="D13" s="5">
        <v>76</v>
      </c>
      <c r="E13" s="5">
        <v>82</v>
      </c>
      <c r="F13" s="5">
        <v>12</v>
      </c>
      <c r="G13" s="5">
        <v>0</v>
      </c>
      <c r="H13" s="5">
        <v>23</v>
      </c>
      <c r="I13" s="5">
        <v>88</v>
      </c>
      <c r="J13" s="5">
        <v>75</v>
      </c>
      <c r="K13" s="5">
        <v>12</v>
      </c>
      <c r="L13" s="5">
        <v>0</v>
      </c>
      <c r="M13" s="5">
        <v>34</v>
      </c>
      <c r="N13" s="5">
        <v>62</v>
      </c>
      <c r="O13" s="5">
        <v>63</v>
      </c>
      <c r="P13" s="5">
        <v>8</v>
      </c>
      <c r="Q13" s="5">
        <v>0</v>
      </c>
      <c r="R13" s="5">
        <v>16</v>
      </c>
      <c r="S13" s="5">
        <v>20</v>
      </c>
      <c r="T13" s="5">
        <v>27</v>
      </c>
      <c r="U13" s="5">
        <v>0</v>
      </c>
      <c r="V13" s="5">
        <v>0</v>
      </c>
      <c r="W13" s="9">
        <f t="shared" si="0"/>
        <v>142</v>
      </c>
      <c r="X13" s="9">
        <f t="shared" si="1"/>
        <v>246</v>
      </c>
      <c r="Y13" s="9">
        <f t="shared" si="2"/>
        <v>247</v>
      </c>
      <c r="Z13" s="9">
        <f t="shared" si="3"/>
        <v>32</v>
      </c>
      <c r="AA13" s="9">
        <f t="shared" si="4"/>
        <v>0</v>
      </c>
      <c r="AB13" s="9">
        <v>0</v>
      </c>
    </row>
    <row r="14" spans="1:28" ht="30">
      <c r="A14" s="58" t="s">
        <v>10</v>
      </c>
      <c r="B14" s="12" t="s">
        <v>12</v>
      </c>
      <c r="C14" s="5">
        <v>939</v>
      </c>
      <c r="D14" s="5">
        <v>794</v>
      </c>
      <c r="E14" s="5">
        <v>845</v>
      </c>
      <c r="F14" s="5">
        <v>2</v>
      </c>
      <c r="G14" s="5">
        <v>0</v>
      </c>
      <c r="H14" s="5">
        <v>789</v>
      </c>
      <c r="I14" s="5">
        <v>667</v>
      </c>
      <c r="J14" s="5">
        <v>536</v>
      </c>
      <c r="K14" s="5">
        <v>2</v>
      </c>
      <c r="L14" s="5">
        <v>0</v>
      </c>
      <c r="M14" s="5">
        <v>212</v>
      </c>
      <c r="N14" s="5">
        <v>222</v>
      </c>
      <c r="O14" s="5">
        <v>223</v>
      </c>
      <c r="P14" s="5">
        <v>0</v>
      </c>
      <c r="Q14" s="5">
        <v>0</v>
      </c>
      <c r="R14" s="5">
        <v>38</v>
      </c>
      <c r="S14" s="5">
        <v>45</v>
      </c>
      <c r="T14" s="5">
        <v>78</v>
      </c>
      <c r="U14" s="5">
        <v>0</v>
      </c>
      <c r="V14" s="5">
        <v>0</v>
      </c>
      <c r="W14" s="9">
        <f t="shared" si="0"/>
        <v>1978</v>
      </c>
      <c r="X14" s="9">
        <f t="shared" si="1"/>
        <v>1728</v>
      </c>
      <c r="Y14" s="9">
        <f t="shared" si="2"/>
        <v>1682</v>
      </c>
      <c r="Z14" s="9">
        <f t="shared" si="3"/>
        <v>4</v>
      </c>
      <c r="AA14" s="9">
        <f t="shared" si="4"/>
        <v>0</v>
      </c>
      <c r="AB14" s="9">
        <v>0</v>
      </c>
    </row>
    <row r="15" spans="1:28" ht="30">
      <c r="A15" s="58"/>
      <c r="B15" s="12" t="s">
        <v>11</v>
      </c>
      <c r="C15" s="5">
        <v>753</v>
      </c>
      <c r="D15" s="5">
        <v>614</v>
      </c>
      <c r="E15" s="5">
        <v>689</v>
      </c>
      <c r="F15" s="5">
        <v>0</v>
      </c>
      <c r="G15" s="5">
        <v>0</v>
      </c>
      <c r="H15" s="5">
        <v>600</v>
      </c>
      <c r="I15" s="5">
        <v>422</v>
      </c>
      <c r="J15" s="5">
        <v>420</v>
      </c>
      <c r="K15" s="5">
        <v>0</v>
      </c>
      <c r="L15" s="5">
        <v>0</v>
      </c>
      <c r="M15" s="5">
        <v>142</v>
      </c>
      <c r="N15" s="5">
        <v>121</v>
      </c>
      <c r="O15" s="5">
        <v>120</v>
      </c>
      <c r="P15" s="5">
        <v>0</v>
      </c>
      <c r="Q15" s="5">
        <v>0</v>
      </c>
      <c r="R15" s="5">
        <v>29</v>
      </c>
      <c r="S15" s="5">
        <v>41</v>
      </c>
      <c r="T15" s="5">
        <v>59</v>
      </c>
      <c r="U15" s="5">
        <v>0</v>
      </c>
      <c r="V15" s="5">
        <v>0</v>
      </c>
      <c r="W15" s="9">
        <f t="shared" si="0"/>
        <v>1524</v>
      </c>
      <c r="X15" s="9">
        <f t="shared" si="1"/>
        <v>1198</v>
      </c>
      <c r="Y15" s="9">
        <f t="shared" si="2"/>
        <v>1288</v>
      </c>
      <c r="Z15" s="9">
        <f t="shared" si="3"/>
        <v>0</v>
      </c>
      <c r="AA15" s="9">
        <f t="shared" si="4"/>
        <v>0</v>
      </c>
      <c r="AB15" s="9">
        <v>0</v>
      </c>
    </row>
    <row r="16" spans="1:28">
      <c r="A16" s="58"/>
      <c r="B16" s="12" t="s">
        <v>13</v>
      </c>
      <c r="C16" s="5">
        <v>1625</v>
      </c>
      <c r="D16" s="5">
        <v>893</v>
      </c>
      <c r="E16" s="5">
        <v>849</v>
      </c>
      <c r="F16" s="5">
        <v>1</v>
      </c>
      <c r="G16" s="5">
        <v>0</v>
      </c>
      <c r="H16" s="5">
        <v>851</v>
      </c>
      <c r="I16" s="5">
        <v>703</v>
      </c>
      <c r="J16" s="5">
        <v>578</v>
      </c>
      <c r="K16" s="5">
        <v>1</v>
      </c>
      <c r="L16" s="5">
        <v>0</v>
      </c>
      <c r="M16" s="5">
        <v>255</v>
      </c>
      <c r="N16" s="5">
        <v>172</v>
      </c>
      <c r="O16" s="5">
        <v>140</v>
      </c>
      <c r="P16" s="5">
        <v>0</v>
      </c>
      <c r="Q16" s="5">
        <v>0</v>
      </c>
      <c r="R16" s="5">
        <v>27</v>
      </c>
      <c r="S16" s="5">
        <v>34</v>
      </c>
      <c r="T16" s="5">
        <v>34</v>
      </c>
      <c r="U16" s="5">
        <v>0</v>
      </c>
      <c r="V16" s="5">
        <v>0</v>
      </c>
      <c r="W16" s="9">
        <f t="shared" si="0"/>
        <v>2758</v>
      </c>
      <c r="X16" s="9">
        <f t="shared" si="1"/>
        <v>1802</v>
      </c>
      <c r="Y16" s="9">
        <f t="shared" si="2"/>
        <v>1601</v>
      </c>
      <c r="Z16" s="9">
        <f t="shared" si="3"/>
        <v>2</v>
      </c>
      <c r="AA16" s="9">
        <f t="shared" si="4"/>
        <v>0</v>
      </c>
      <c r="AB16" s="9">
        <v>0</v>
      </c>
    </row>
    <row r="17" spans="1:28">
      <c r="A17" s="58"/>
      <c r="B17" s="12" t="s">
        <v>3</v>
      </c>
      <c r="C17" s="5">
        <v>46</v>
      </c>
      <c r="D17" s="5">
        <v>44</v>
      </c>
      <c r="E17" s="5">
        <v>44</v>
      </c>
      <c r="F17" s="5">
        <v>11</v>
      </c>
      <c r="G17" s="5">
        <v>0</v>
      </c>
      <c r="H17" s="5">
        <v>26</v>
      </c>
      <c r="I17" s="5">
        <v>23</v>
      </c>
      <c r="J17" s="5">
        <v>23</v>
      </c>
      <c r="K17" s="5">
        <v>12</v>
      </c>
      <c r="L17" s="5">
        <v>0</v>
      </c>
      <c r="M17" s="5">
        <v>15</v>
      </c>
      <c r="N17" s="5">
        <v>11</v>
      </c>
      <c r="O17" s="5">
        <v>11</v>
      </c>
      <c r="P17" s="5">
        <v>16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9">
        <f t="shared" si="0"/>
        <v>87</v>
      </c>
      <c r="X17" s="9">
        <f t="shared" si="1"/>
        <v>78</v>
      </c>
      <c r="Y17" s="9">
        <f t="shared" si="2"/>
        <v>78</v>
      </c>
      <c r="Z17" s="9">
        <f t="shared" si="3"/>
        <v>39</v>
      </c>
      <c r="AA17" s="9">
        <f t="shared" si="4"/>
        <v>0</v>
      </c>
      <c r="AB17" s="9">
        <v>0</v>
      </c>
    </row>
    <row r="18" spans="1:28" ht="30">
      <c r="A18" s="58" t="s">
        <v>14</v>
      </c>
      <c r="B18" s="12" t="s">
        <v>15</v>
      </c>
      <c r="C18" s="5">
        <v>166</v>
      </c>
      <c r="D18" s="5">
        <v>160</v>
      </c>
      <c r="E18" s="5">
        <v>71</v>
      </c>
      <c r="F18" s="5">
        <v>1</v>
      </c>
      <c r="G18" s="5">
        <v>0</v>
      </c>
      <c r="H18" s="5">
        <v>100</v>
      </c>
      <c r="I18" s="5">
        <v>83</v>
      </c>
      <c r="J18" s="5">
        <v>59</v>
      </c>
      <c r="K18" s="5">
        <v>1</v>
      </c>
      <c r="L18" s="5">
        <v>0</v>
      </c>
      <c r="M18" s="5">
        <v>81</v>
      </c>
      <c r="N18" s="5">
        <v>99</v>
      </c>
      <c r="O18" s="5">
        <v>79</v>
      </c>
      <c r="P18" s="5">
        <v>0</v>
      </c>
      <c r="Q18" s="5">
        <v>0</v>
      </c>
      <c r="R18" s="5">
        <v>27</v>
      </c>
      <c r="S18" s="5">
        <v>25</v>
      </c>
      <c r="T18" s="5">
        <v>33</v>
      </c>
      <c r="U18" s="5">
        <v>0</v>
      </c>
      <c r="V18" s="5">
        <v>0</v>
      </c>
      <c r="W18" s="9">
        <f t="shared" si="0"/>
        <v>374</v>
      </c>
      <c r="X18" s="9">
        <f t="shared" si="1"/>
        <v>367</v>
      </c>
      <c r="Y18" s="9">
        <f t="shared" si="2"/>
        <v>242</v>
      </c>
      <c r="Z18" s="9">
        <f t="shared" si="3"/>
        <v>2</v>
      </c>
      <c r="AA18" s="9">
        <f t="shared" si="4"/>
        <v>0</v>
      </c>
      <c r="AB18" s="9">
        <v>0</v>
      </c>
    </row>
    <row r="19" spans="1:28" ht="30">
      <c r="A19" s="58"/>
      <c r="B19" s="12" t="s">
        <v>61</v>
      </c>
      <c r="C19" s="5">
        <v>1025</v>
      </c>
      <c r="D19" s="5">
        <v>451</v>
      </c>
      <c r="E19" s="5">
        <v>283</v>
      </c>
      <c r="F19" s="5">
        <v>79</v>
      </c>
      <c r="G19" s="5">
        <v>0</v>
      </c>
      <c r="H19" s="5">
        <v>1678</v>
      </c>
      <c r="I19" s="5">
        <v>587</v>
      </c>
      <c r="J19" s="5">
        <v>576</v>
      </c>
      <c r="K19" s="5">
        <v>61</v>
      </c>
      <c r="L19" s="5">
        <v>0</v>
      </c>
      <c r="M19" s="5">
        <v>320</v>
      </c>
      <c r="N19" s="5">
        <v>240</v>
      </c>
      <c r="O19" s="5">
        <v>246</v>
      </c>
      <c r="P19" s="5">
        <v>40</v>
      </c>
      <c r="Q19" s="5">
        <v>0</v>
      </c>
      <c r="R19" s="5">
        <v>197</v>
      </c>
      <c r="S19" s="5">
        <v>54</v>
      </c>
      <c r="T19" s="5">
        <v>64</v>
      </c>
      <c r="U19" s="5">
        <v>0</v>
      </c>
      <c r="V19" s="5">
        <v>0</v>
      </c>
      <c r="W19" s="9">
        <f t="shared" si="0"/>
        <v>3220</v>
      </c>
      <c r="X19" s="9">
        <f t="shared" si="1"/>
        <v>1332</v>
      </c>
      <c r="Y19" s="9">
        <f t="shared" si="2"/>
        <v>1169</v>
      </c>
      <c r="Z19" s="9">
        <f t="shared" si="3"/>
        <v>180</v>
      </c>
      <c r="AA19" s="9">
        <f t="shared" si="4"/>
        <v>0</v>
      </c>
      <c r="AB19" s="9">
        <v>0</v>
      </c>
    </row>
    <row r="20" spans="1:28">
      <c r="A20" s="58"/>
      <c r="B20" s="12" t="s">
        <v>3</v>
      </c>
      <c r="C20" s="5">
        <v>20</v>
      </c>
      <c r="D20" s="5">
        <v>23</v>
      </c>
      <c r="E20" s="5">
        <v>4</v>
      </c>
      <c r="F20" s="5">
        <v>0</v>
      </c>
      <c r="G20" s="5">
        <v>0</v>
      </c>
      <c r="H20" s="5">
        <v>5</v>
      </c>
      <c r="I20" s="5">
        <v>20</v>
      </c>
      <c r="J20" s="5">
        <v>4</v>
      </c>
      <c r="K20" s="5">
        <v>0</v>
      </c>
      <c r="L20" s="5">
        <v>0</v>
      </c>
      <c r="M20" s="5">
        <v>22</v>
      </c>
      <c r="N20" s="5">
        <v>11</v>
      </c>
      <c r="O20" s="5">
        <v>10</v>
      </c>
      <c r="P20" s="5">
        <v>0</v>
      </c>
      <c r="Q20" s="5">
        <v>0</v>
      </c>
      <c r="R20" s="5">
        <v>21</v>
      </c>
      <c r="S20" s="5">
        <v>1</v>
      </c>
      <c r="T20" s="5">
        <v>1</v>
      </c>
      <c r="U20" s="5">
        <v>1</v>
      </c>
      <c r="V20" s="5">
        <v>1</v>
      </c>
      <c r="W20" s="9">
        <f t="shared" si="0"/>
        <v>68</v>
      </c>
      <c r="X20" s="9">
        <f t="shared" si="1"/>
        <v>55</v>
      </c>
      <c r="Y20" s="9">
        <f t="shared" si="2"/>
        <v>19</v>
      </c>
      <c r="Z20" s="9">
        <f t="shared" si="3"/>
        <v>1</v>
      </c>
      <c r="AA20" s="9">
        <f t="shared" si="4"/>
        <v>1</v>
      </c>
      <c r="AB20" s="9">
        <v>0</v>
      </c>
    </row>
    <row r="21" spans="1:28" ht="30">
      <c r="A21" s="58" t="s">
        <v>18</v>
      </c>
      <c r="B21" s="12" t="s">
        <v>19</v>
      </c>
      <c r="C21" s="5">
        <v>4565</v>
      </c>
      <c r="D21" s="5">
        <v>1664</v>
      </c>
      <c r="E21" s="5">
        <v>1673</v>
      </c>
      <c r="F21" s="5">
        <v>105</v>
      </c>
      <c r="G21" s="5">
        <v>0</v>
      </c>
      <c r="H21" s="5">
        <v>2727</v>
      </c>
      <c r="I21" s="5">
        <v>671</v>
      </c>
      <c r="J21" s="5">
        <v>713</v>
      </c>
      <c r="K21" s="5">
        <v>0</v>
      </c>
      <c r="L21" s="5">
        <v>0</v>
      </c>
      <c r="M21" s="5">
        <v>399</v>
      </c>
      <c r="N21" s="5">
        <v>199</v>
      </c>
      <c r="O21" s="5">
        <v>217</v>
      </c>
      <c r="P21" s="5">
        <v>14</v>
      </c>
      <c r="Q21" s="5">
        <v>0</v>
      </c>
      <c r="R21" s="5">
        <v>282</v>
      </c>
      <c r="S21" s="5">
        <v>66</v>
      </c>
      <c r="T21" s="5">
        <v>53</v>
      </c>
      <c r="U21" s="5">
        <v>0</v>
      </c>
      <c r="V21" s="5">
        <v>0</v>
      </c>
      <c r="W21" s="9">
        <f t="shared" si="0"/>
        <v>7973</v>
      </c>
      <c r="X21" s="9">
        <f t="shared" si="1"/>
        <v>2600</v>
      </c>
      <c r="Y21" s="9">
        <f t="shared" si="2"/>
        <v>2656</v>
      </c>
      <c r="Z21" s="9">
        <f t="shared" si="3"/>
        <v>119</v>
      </c>
      <c r="AA21" s="9">
        <f t="shared" si="4"/>
        <v>0</v>
      </c>
      <c r="AB21" s="9">
        <v>0</v>
      </c>
    </row>
    <row r="22" spans="1:28" ht="30">
      <c r="A22" s="58"/>
      <c r="B22" s="12" t="s">
        <v>16</v>
      </c>
      <c r="C22" s="5">
        <v>643</v>
      </c>
      <c r="D22" s="5">
        <v>233</v>
      </c>
      <c r="E22" s="5">
        <v>193</v>
      </c>
      <c r="F22" s="5">
        <v>63</v>
      </c>
      <c r="G22" s="5">
        <v>0</v>
      </c>
      <c r="H22" s="5">
        <v>712</v>
      </c>
      <c r="I22" s="5">
        <v>602</v>
      </c>
      <c r="J22" s="5">
        <v>596</v>
      </c>
      <c r="K22" s="5">
        <v>0</v>
      </c>
      <c r="L22" s="5">
        <v>0</v>
      </c>
      <c r="M22" s="5">
        <v>512</v>
      </c>
      <c r="N22" s="5">
        <v>389</v>
      </c>
      <c r="O22" s="5">
        <v>203</v>
      </c>
      <c r="P22" s="5">
        <v>24</v>
      </c>
      <c r="Q22" s="5">
        <v>0</v>
      </c>
      <c r="R22" s="5">
        <v>68</v>
      </c>
      <c r="S22" s="5">
        <v>48</v>
      </c>
      <c r="T22" s="5">
        <v>34</v>
      </c>
      <c r="U22" s="5">
        <v>0</v>
      </c>
      <c r="V22" s="5">
        <v>0</v>
      </c>
      <c r="W22" s="9">
        <f t="shared" si="0"/>
        <v>1935</v>
      </c>
      <c r="X22" s="9">
        <f t="shared" si="1"/>
        <v>1272</v>
      </c>
      <c r="Y22" s="9">
        <f t="shared" si="2"/>
        <v>1026</v>
      </c>
      <c r="Z22" s="9">
        <f t="shared" si="3"/>
        <v>87</v>
      </c>
      <c r="AA22" s="9">
        <f t="shared" si="4"/>
        <v>0</v>
      </c>
      <c r="AB22" s="9">
        <v>0</v>
      </c>
    </row>
    <row r="23" spans="1:28">
      <c r="A23" s="58"/>
      <c r="B23" s="12" t="s">
        <v>17</v>
      </c>
      <c r="C23" s="5">
        <v>2735</v>
      </c>
      <c r="D23" s="5">
        <v>960</v>
      </c>
      <c r="E23" s="5">
        <v>687</v>
      </c>
      <c r="F23" s="5">
        <v>424</v>
      </c>
      <c r="G23" s="5">
        <v>0</v>
      </c>
      <c r="H23" s="5">
        <v>732</v>
      </c>
      <c r="I23" s="5">
        <v>375</v>
      </c>
      <c r="J23" s="5">
        <v>306</v>
      </c>
      <c r="K23" s="5">
        <v>20</v>
      </c>
      <c r="L23" s="5">
        <v>0</v>
      </c>
      <c r="M23" s="5">
        <v>323</v>
      </c>
      <c r="N23" s="5">
        <v>169</v>
      </c>
      <c r="O23" s="5">
        <v>83</v>
      </c>
      <c r="P23" s="5">
        <v>24</v>
      </c>
      <c r="Q23" s="5">
        <v>0</v>
      </c>
      <c r="R23" s="5">
        <v>195</v>
      </c>
      <c r="S23" s="5">
        <v>48</v>
      </c>
      <c r="T23" s="5">
        <v>47</v>
      </c>
      <c r="U23" s="5">
        <v>0</v>
      </c>
      <c r="V23" s="5">
        <v>0</v>
      </c>
      <c r="W23" s="9">
        <f t="shared" si="0"/>
        <v>3985</v>
      </c>
      <c r="X23" s="9">
        <f t="shared" si="1"/>
        <v>1552</v>
      </c>
      <c r="Y23" s="9">
        <f t="shared" si="2"/>
        <v>1123</v>
      </c>
      <c r="Z23" s="9">
        <f t="shared" si="3"/>
        <v>468</v>
      </c>
      <c r="AA23" s="9">
        <f t="shared" si="4"/>
        <v>0</v>
      </c>
      <c r="AB23" s="9">
        <v>0</v>
      </c>
    </row>
    <row r="24" spans="1:28">
      <c r="A24" s="58"/>
      <c r="B24" s="12" t="s">
        <v>3</v>
      </c>
      <c r="C24" s="5">
        <v>32</v>
      </c>
      <c r="D24" s="5">
        <v>45</v>
      </c>
      <c r="E24" s="5">
        <v>32</v>
      </c>
      <c r="F24" s="5">
        <v>0</v>
      </c>
      <c r="G24" s="5">
        <v>0</v>
      </c>
      <c r="H24" s="5">
        <v>29</v>
      </c>
      <c r="I24" s="5">
        <v>42</v>
      </c>
      <c r="J24" s="5">
        <v>28</v>
      </c>
      <c r="K24" s="5">
        <v>0</v>
      </c>
      <c r="L24" s="5">
        <v>0</v>
      </c>
      <c r="M24" s="5">
        <v>1</v>
      </c>
      <c r="N24" s="5">
        <v>6</v>
      </c>
      <c r="O24" s="5">
        <v>2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9">
        <f t="shared" si="0"/>
        <v>62</v>
      </c>
      <c r="X24" s="9">
        <f t="shared" si="1"/>
        <v>93</v>
      </c>
      <c r="Y24" s="9">
        <f t="shared" si="2"/>
        <v>62</v>
      </c>
      <c r="Z24" s="9">
        <f t="shared" si="3"/>
        <v>0</v>
      </c>
      <c r="AA24" s="9">
        <f t="shared" si="4"/>
        <v>0</v>
      </c>
      <c r="AB24" s="9">
        <v>0</v>
      </c>
    </row>
    <row r="25" spans="1:28">
      <c r="A25" s="43" t="s">
        <v>35</v>
      </c>
      <c r="B25" s="43"/>
      <c r="C25" s="9">
        <f>SUM(C4:C24)</f>
        <v>18264</v>
      </c>
      <c r="D25" s="9">
        <f t="shared" ref="D25:X25" si="5">SUM(D4:D24)</f>
        <v>10333</v>
      </c>
      <c r="E25" s="9">
        <f t="shared" si="5"/>
        <v>7659</v>
      </c>
      <c r="F25" s="9">
        <f t="shared" si="5"/>
        <v>1318</v>
      </c>
      <c r="G25" s="9">
        <f t="shared" si="5"/>
        <v>0</v>
      </c>
      <c r="H25" s="9">
        <f t="shared" si="5"/>
        <v>11680</v>
      </c>
      <c r="I25" s="9">
        <f t="shared" si="5"/>
        <v>6894</v>
      </c>
      <c r="J25" s="9">
        <f t="shared" si="5"/>
        <v>5654</v>
      </c>
      <c r="K25" s="9">
        <f t="shared" si="5"/>
        <v>457</v>
      </c>
      <c r="L25" s="9">
        <f t="shared" si="5"/>
        <v>6</v>
      </c>
      <c r="M25" s="9">
        <f t="shared" si="5"/>
        <v>3838</v>
      </c>
      <c r="N25" s="9">
        <f t="shared" si="5"/>
        <v>2834</v>
      </c>
      <c r="O25" s="9">
        <f t="shared" si="5"/>
        <v>2248</v>
      </c>
      <c r="P25" s="9">
        <f t="shared" si="5"/>
        <v>300</v>
      </c>
      <c r="Q25" s="9">
        <f t="shared" si="5"/>
        <v>0</v>
      </c>
      <c r="R25" s="9">
        <f t="shared" si="5"/>
        <v>1787</v>
      </c>
      <c r="S25" s="9">
        <f t="shared" si="5"/>
        <v>696</v>
      </c>
      <c r="T25" s="9">
        <f t="shared" si="5"/>
        <v>667</v>
      </c>
      <c r="U25" s="9">
        <f t="shared" si="5"/>
        <v>41</v>
      </c>
      <c r="V25" s="9">
        <f t="shared" si="5"/>
        <v>1</v>
      </c>
      <c r="W25" s="9">
        <f t="shared" si="5"/>
        <v>35569</v>
      </c>
      <c r="X25" s="9">
        <f t="shared" si="5"/>
        <v>20757</v>
      </c>
      <c r="Y25" s="9">
        <f>SUM(Y4:Y24)</f>
        <v>16228</v>
      </c>
      <c r="Z25" s="9">
        <f>SUM(Z4:Z24)</f>
        <v>2116</v>
      </c>
      <c r="AA25" s="9">
        <f>SUM(AA4:AA24)</f>
        <v>7</v>
      </c>
      <c r="AB25" s="9">
        <f>SUM(AB4:AB24)</f>
        <v>4808</v>
      </c>
    </row>
    <row r="28" spans="1:28">
      <c r="A28" s="23" t="s">
        <v>56</v>
      </c>
      <c r="B28" s="23" t="s">
        <v>58</v>
      </c>
      <c r="C28" s="4" t="s">
        <v>60</v>
      </c>
    </row>
    <row r="29" spans="1:28">
      <c r="A29" s="23"/>
      <c r="B29" s="23" t="s">
        <v>57</v>
      </c>
      <c r="C29" s="4" t="s">
        <v>60</v>
      </c>
    </row>
    <row r="30" spans="1:28">
      <c r="A30" s="23"/>
      <c r="B30" s="23" t="s">
        <v>59</v>
      </c>
      <c r="C30" s="4" t="s">
        <v>125</v>
      </c>
    </row>
    <row r="38" spans="10:10">
      <c r="J38" s="23"/>
    </row>
  </sheetData>
  <sheetProtection password="CF7A" sheet="1" objects="1" scenarios="1"/>
  <mergeCells count="26">
    <mergeCell ref="A11:A13"/>
    <mergeCell ref="A14:A17"/>
    <mergeCell ref="A21:A24"/>
    <mergeCell ref="A18:A20"/>
    <mergeCell ref="H2:H3"/>
    <mergeCell ref="I2:L2"/>
    <mergeCell ref="H1:L1"/>
    <mergeCell ref="A4:A7"/>
    <mergeCell ref="A8:A10"/>
    <mergeCell ref="Z1:Z3"/>
    <mergeCell ref="AB1:AB3"/>
    <mergeCell ref="AA1:AA3"/>
    <mergeCell ref="W1:W3"/>
    <mergeCell ref="X1:X3"/>
    <mergeCell ref="A25:B25"/>
    <mergeCell ref="Y1:Y3"/>
    <mergeCell ref="M2:M3"/>
    <mergeCell ref="N2:Q2"/>
    <mergeCell ref="M1:Q1"/>
    <mergeCell ref="A1:B3"/>
    <mergeCell ref="R1:V1"/>
    <mergeCell ref="R2:R3"/>
    <mergeCell ref="S2:V2"/>
    <mergeCell ref="D2:G2"/>
    <mergeCell ref="C2:C3"/>
    <mergeCell ref="C1:G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Normal="100" workbookViewId="0">
      <selection activeCell="K4" sqref="K4"/>
    </sheetView>
  </sheetViews>
  <sheetFormatPr defaultRowHeight="15"/>
  <cols>
    <col min="1" max="1" width="6.85546875" style="1" bestFit="1" customWidth="1"/>
    <col min="2" max="2" width="35.140625" style="1" customWidth="1"/>
    <col min="3" max="16384" width="9.140625" style="1"/>
  </cols>
  <sheetData>
    <row r="1" spans="1:11">
      <c r="A1" s="36" t="s">
        <v>123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ht="71.25">
      <c r="A2" s="10"/>
      <c r="B2" s="11"/>
      <c r="C2" s="2" t="s">
        <v>40</v>
      </c>
      <c r="D2" s="2" t="s">
        <v>41</v>
      </c>
      <c r="E2" s="2" t="s">
        <v>42</v>
      </c>
      <c r="F2" s="2" t="s">
        <v>43</v>
      </c>
      <c r="G2" s="2" t="s">
        <v>44</v>
      </c>
      <c r="H2" s="2" t="s">
        <v>63</v>
      </c>
      <c r="I2" s="2" t="s">
        <v>62</v>
      </c>
      <c r="J2" s="3" t="s">
        <v>35</v>
      </c>
    </row>
    <row r="3" spans="1:11">
      <c r="A3" s="34" t="s">
        <v>80</v>
      </c>
      <c r="B3" s="35"/>
      <c r="C3" s="20">
        <v>20</v>
      </c>
      <c r="D3" s="20">
        <v>16</v>
      </c>
      <c r="E3" s="20"/>
      <c r="F3" s="20"/>
      <c r="G3" s="20">
        <v>20</v>
      </c>
      <c r="H3" s="20"/>
      <c r="I3" s="20"/>
      <c r="J3" s="14">
        <f>SUM(C3:I3)</f>
        <v>56</v>
      </c>
      <c r="K3" s="1" t="s">
        <v>128</v>
      </c>
    </row>
    <row r="4" spans="1:11" ht="28.5" customHeight="1">
      <c r="A4" s="34" t="s">
        <v>81</v>
      </c>
      <c r="B4" s="35"/>
      <c r="C4" s="20">
        <v>221</v>
      </c>
      <c r="D4" s="20">
        <v>114</v>
      </c>
      <c r="E4" s="20"/>
      <c r="F4" s="20"/>
      <c r="G4" s="20">
        <v>364</v>
      </c>
      <c r="H4" s="20"/>
      <c r="I4" s="20"/>
      <c r="J4" s="14">
        <f t="shared" ref="J4:J12" si="0">SUM(C4:I4)</f>
        <v>699</v>
      </c>
    </row>
    <row r="5" spans="1:11">
      <c r="A5" s="34" t="s">
        <v>67</v>
      </c>
      <c r="B5" s="35"/>
      <c r="C5" s="20">
        <v>8</v>
      </c>
      <c r="D5" s="20">
        <v>1</v>
      </c>
      <c r="E5" s="20"/>
      <c r="F5" s="20"/>
      <c r="G5" s="20">
        <v>5</v>
      </c>
      <c r="H5" s="20"/>
      <c r="I5" s="20"/>
      <c r="J5" s="14">
        <f t="shared" si="0"/>
        <v>14</v>
      </c>
    </row>
    <row r="6" spans="1:11">
      <c r="A6" s="34" t="s">
        <v>68</v>
      </c>
      <c r="B6" s="35"/>
      <c r="C6" s="25">
        <f>C7+C8</f>
        <v>74</v>
      </c>
      <c r="D6" s="25">
        <f t="shared" ref="D6:I6" si="1">D7+D8</f>
        <v>37</v>
      </c>
      <c r="E6" s="25">
        <f t="shared" si="1"/>
        <v>0</v>
      </c>
      <c r="F6" s="25">
        <f t="shared" si="1"/>
        <v>0</v>
      </c>
      <c r="G6" s="25">
        <f t="shared" si="1"/>
        <v>77</v>
      </c>
      <c r="H6" s="25">
        <f>H7+H8</f>
        <v>0</v>
      </c>
      <c r="I6" s="25">
        <f t="shared" si="1"/>
        <v>0</v>
      </c>
      <c r="J6" s="14">
        <f t="shared" si="0"/>
        <v>188</v>
      </c>
    </row>
    <row r="7" spans="1:11">
      <c r="A7" s="32" t="s">
        <v>69</v>
      </c>
      <c r="B7" s="33"/>
      <c r="C7" s="20">
        <v>74</v>
      </c>
      <c r="D7" s="20">
        <v>36</v>
      </c>
      <c r="E7" s="20"/>
      <c r="F7" s="20"/>
      <c r="G7" s="20">
        <v>65</v>
      </c>
      <c r="H7" s="20"/>
      <c r="I7" s="20"/>
      <c r="J7" s="14">
        <f t="shared" si="0"/>
        <v>175</v>
      </c>
    </row>
    <row r="8" spans="1:11">
      <c r="A8" s="32" t="s">
        <v>70</v>
      </c>
      <c r="B8" s="33"/>
      <c r="C8" s="20">
        <v>0</v>
      </c>
      <c r="D8" s="20">
        <v>1</v>
      </c>
      <c r="E8" s="20"/>
      <c r="F8" s="20"/>
      <c r="G8" s="20">
        <v>12</v>
      </c>
      <c r="H8" s="20"/>
      <c r="I8" s="20"/>
      <c r="J8" s="14">
        <f t="shared" si="0"/>
        <v>13</v>
      </c>
    </row>
    <row r="9" spans="1:11" ht="45">
      <c r="A9" s="59" t="s">
        <v>121</v>
      </c>
      <c r="B9" s="18" t="s">
        <v>75</v>
      </c>
      <c r="C9" s="20">
        <v>47</v>
      </c>
      <c r="D9" s="20">
        <v>5</v>
      </c>
      <c r="E9" s="20"/>
      <c r="F9" s="20"/>
      <c r="G9" s="20">
        <v>253</v>
      </c>
      <c r="H9" s="20"/>
      <c r="I9" s="20"/>
      <c r="J9" s="14">
        <f t="shared" si="0"/>
        <v>305</v>
      </c>
    </row>
    <row r="10" spans="1:11" ht="56.25">
      <c r="A10" s="60"/>
      <c r="B10" s="18" t="s">
        <v>76</v>
      </c>
      <c r="C10" s="20">
        <v>10</v>
      </c>
      <c r="D10" s="20">
        <v>6</v>
      </c>
      <c r="E10" s="20"/>
      <c r="F10" s="20"/>
      <c r="G10" s="20">
        <v>12</v>
      </c>
      <c r="H10" s="20"/>
      <c r="I10" s="20"/>
      <c r="J10" s="14">
        <f t="shared" si="0"/>
        <v>28</v>
      </c>
    </row>
    <row r="11" spans="1:11" ht="78.75">
      <c r="A11" s="60"/>
      <c r="B11" s="18" t="s">
        <v>77</v>
      </c>
      <c r="C11" s="20">
        <v>5</v>
      </c>
      <c r="D11" s="20">
        <v>3</v>
      </c>
      <c r="E11" s="20"/>
      <c r="F11" s="20"/>
      <c r="G11" s="20">
        <v>10</v>
      </c>
      <c r="H11" s="20"/>
      <c r="I11" s="20"/>
      <c r="J11" s="14">
        <f t="shared" si="0"/>
        <v>18</v>
      </c>
    </row>
    <row r="12" spans="1:11" ht="33.75">
      <c r="A12" s="61"/>
      <c r="B12" s="18" t="s">
        <v>78</v>
      </c>
      <c r="C12" s="20">
        <v>1</v>
      </c>
      <c r="D12" s="20">
        <v>2</v>
      </c>
      <c r="E12" s="20"/>
      <c r="F12" s="20"/>
      <c r="G12" s="20">
        <v>52</v>
      </c>
      <c r="H12" s="20"/>
      <c r="I12" s="20"/>
      <c r="J12" s="14">
        <f t="shared" si="0"/>
        <v>55</v>
      </c>
    </row>
    <row r="14" spans="1:11">
      <c r="A14" s="24" t="s">
        <v>56</v>
      </c>
      <c r="B14" s="24" t="s">
        <v>120</v>
      </c>
      <c r="C14" s="21" t="s">
        <v>60</v>
      </c>
      <c r="D14" s="21"/>
      <c r="E14" s="21"/>
      <c r="F14" s="21"/>
    </row>
    <row r="15" spans="1:11">
      <c r="A15" s="24"/>
      <c r="B15" s="24" t="s">
        <v>57</v>
      </c>
      <c r="C15" s="21" t="s">
        <v>60</v>
      </c>
      <c r="D15" s="21"/>
      <c r="E15" s="21"/>
      <c r="F15" s="21"/>
    </row>
    <row r="16" spans="1:11">
      <c r="A16" s="24"/>
      <c r="B16" s="24" t="s">
        <v>59</v>
      </c>
      <c r="C16" s="21" t="s">
        <v>60</v>
      </c>
      <c r="D16" s="21"/>
      <c r="E16" s="21"/>
      <c r="F16" s="21"/>
    </row>
  </sheetData>
  <sheetProtection password="CF7A" sheet="1" objects="1" scenarios="1"/>
  <mergeCells count="8">
    <mergeCell ref="A1:J1"/>
    <mergeCell ref="A9:A12"/>
    <mergeCell ref="A8:B8"/>
    <mergeCell ref="A5:B5"/>
    <mergeCell ref="A6:B6"/>
    <mergeCell ref="A7:B7"/>
    <mergeCell ref="A3:B3"/>
    <mergeCell ref="A4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="70" zoomScaleNormal="70" workbookViewId="0">
      <selection activeCell="K17" sqref="K17"/>
    </sheetView>
  </sheetViews>
  <sheetFormatPr defaultRowHeight="15"/>
  <cols>
    <col min="1" max="1" width="9.140625" style="1"/>
    <col min="2" max="2" width="83.42578125" style="1" customWidth="1"/>
    <col min="3" max="3" width="14" style="1" customWidth="1"/>
    <col min="4" max="16384" width="9.140625" style="1"/>
  </cols>
  <sheetData>
    <row r="1" spans="1:7">
      <c r="B1" s="31" t="s">
        <v>116</v>
      </c>
    </row>
    <row r="3" spans="1:7">
      <c r="A3" s="2" t="s">
        <v>118</v>
      </c>
      <c r="B3" s="2" t="s">
        <v>117</v>
      </c>
      <c r="C3" s="2" t="s">
        <v>122</v>
      </c>
    </row>
    <row r="4" spans="1:7">
      <c r="A4" s="25" t="s">
        <v>82</v>
      </c>
      <c r="B4" s="28" t="s">
        <v>83</v>
      </c>
      <c r="C4" s="29">
        <f>SUM('Форма отчета здвр и куратора '!E3:I3)</f>
        <v>20</v>
      </c>
    </row>
    <row r="5" spans="1:7">
      <c r="A5" s="25" t="s">
        <v>84</v>
      </c>
      <c r="B5" s="28" t="s">
        <v>85</v>
      </c>
      <c r="C5" s="27">
        <v>37</v>
      </c>
    </row>
    <row r="6" spans="1:7">
      <c r="A6" s="25" t="s">
        <v>86</v>
      </c>
      <c r="B6" s="28" t="s">
        <v>87</v>
      </c>
      <c r="C6" s="28">
        <f>'Форма отчета здвр и куратора '!E4+'Форма отчета здвр и куратора '!F4+'Форма отчета здвр и куратора '!G4+'Форма отчета здвр и куратора '!H4+'Форма отчета здвр и куратора '!I4</f>
        <v>5864</v>
      </c>
    </row>
    <row r="7" spans="1:7">
      <c r="A7" s="25" t="s">
        <v>88</v>
      </c>
      <c r="B7" s="28" t="s">
        <v>89</v>
      </c>
      <c r="C7" s="27">
        <v>887</v>
      </c>
    </row>
    <row r="8" spans="1:7">
      <c r="A8" s="25" t="s">
        <v>90</v>
      </c>
      <c r="B8" s="28" t="s">
        <v>113</v>
      </c>
      <c r="C8" s="27">
        <v>2</v>
      </c>
      <c r="G8" s="26"/>
    </row>
    <row r="9" spans="1:7">
      <c r="A9" s="25" t="s">
        <v>91</v>
      </c>
      <c r="B9" s="28" t="s">
        <v>92</v>
      </c>
      <c r="C9" s="27">
        <v>826</v>
      </c>
    </row>
    <row r="10" spans="1:7">
      <c r="A10" s="25" t="s">
        <v>93</v>
      </c>
      <c r="B10" s="28" t="s">
        <v>94</v>
      </c>
      <c r="C10" s="27">
        <v>520</v>
      </c>
    </row>
    <row r="11" spans="1:7" ht="30">
      <c r="A11" s="25" t="s">
        <v>95</v>
      </c>
      <c r="B11" s="28" t="s">
        <v>96</v>
      </c>
      <c r="C11" s="27">
        <v>442</v>
      </c>
    </row>
    <row r="12" spans="1:7" ht="30">
      <c r="A12" s="25" t="s">
        <v>97</v>
      </c>
      <c r="B12" s="28" t="s">
        <v>114</v>
      </c>
      <c r="C12" s="27">
        <v>4157</v>
      </c>
    </row>
    <row r="13" spans="1:7">
      <c r="A13" s="25" t="s">
        <v>98</v>
      </c>
      <c r="B13" s="28" t="s">
        <v>99</v>
      </c>
      <c r="C13" s="27">
        <v>87</v>
      </c>
    </row>
    <row r="14" spans="1:7" ht="30">
      <c r="A14" s="62" t="s">
        <v>100</v>
      </c>
      <c r="B14" s="28" t="s">
        <v>115</v>
      </c>
      <c r="C14" s="28">
        <f>C15+C16+C17+C18</f>
        <v>46</v>
      </c>
    </row>
    <row r="15" spans="1:7">
      <c r="A15" s="63"/>
      <c r="B15" s="28" t="s">
        <v>101</v>
      </c>
      <c r="C15" s="27">
        <v>32</v>
      </c>
    </row>
    <row r="16" spans="1:7">
      <c r="A16" s="63"/>
      <c r="B16" s="28" t="s">
        <v>102</v>
      </c>
      <c r="C16" s="27">
        <v>14</v>
      </c>
    </row>
    <row r="17" spans="1:3">
      <c r="A17" s="63"/>
      <c r="B17" s="28" t="s">
        <v>103</v>
      </c>
      <c r="C17" s="27">
        <v>0</v>
      </c>
    </row>
    <row r="18" spans="1:3">
      <c r="A18" s="64"/>
      <c r="B18" s="28" t="s">
        <v>104</v>
      </c>
      <c r="C18" s="27">
        <v>0</v>
      </c>
    </row>
    <row r="19" spans="1:3">
      <c r="A19" s="62" t="s">
        <v>105</v>
      </c>
      <c r="B19" s="28" t="s">
        <v>106</v>
      </c>
      <c r="C19" s="28">
        <f>C20+C21+C22+C23</f>
        <v>4</v>
      </c>
    </row>
    <row r="20" spans="1:3">
      <c r="A20" s="63"/>
      <c r="B20" s="28" t="s">
        <v>101</v>
      </c>
      <c r="C20" s="27">
        <v>0</v>
      </c>
    </row>
    <row r="21" spans="1:3">
      <c r="A21" s="63"/>
      <c r="B21" s="28" t="s">
        <v>102</v>
      </c>
      <c r="C21" s="27">
        <v>4</v>
      </c>
    </row>
    <row r="22" spans="1:3">
      <c r="A22" s="63"/>
      <c r="B22" s="28" t="s">
        <v>103</v>
      </c>
      <c r="C22" s="27">
        <v>0</v>
      </c>
    </row>
    <row r="23" spans="1:3">
      <c r="A23" s="64"/>
      <c r="B23" s="28" t="s">
        <v>104</v>
      </c>
      <c r="C23" s="27">
        <v>0</v>
      </c>
    </row>
    <row r="24" spans="1:3">
      <c r="A24" s="62" t="s">
        <v>107</v>
      </c>
      <c r="B24" s="28" t="s">
        <v>108</v>
      </c>
      <c r="C24" s="28">
        <f>C25+C26+C27+C28</f>
        <v>23</v>
      </c>
    </row>
    <row r="25" spans="1:3">
      <c r="A25" s="63"/>
      <c r="B25" s="28" t="s">
        <v>101</v>
      </c>
      <c r="C25" s="27">
        <v>11</v>
      </c>
    </row>
    <row r="26" spans="1:3">
      <c r="A26" s="63"/>
      <c r="B26" s="28" t="s">
        <v>102</v>
      </c>
      <c r="C26" s="27">
        <v>12</v>
      </c>
    </row>
    <row r="27" spans="1:3">
      <c r="A27" s="63"/>
      <c r="B27" s="28" t="s">
        <v>103</v>
      </c>
      <c r="C27" s="27">
        <v>0</v>
      </c>
    </row>
    <row r="28" spans="1:3">
      <c r="A28" s="64"/>
      <c r="B28" s="28" t="s">
        <v>104</v>
      </c>
      <c r="C28" s="27">
        <v>0</v>
      </c>
    </row>
    <row r="29" spans="1:3" ht="30">
      <c r="A29" s="62" t="s">
        <v>109</v>
      </c>
      <c r="B29" s="28" t="s">
        <v>110</v>
      </c>
      <c r="C29" s="28">
        <f>C14+C19-C24</f>
        <v>27</v>
      </c>
    </row>
    <row r="30" spans="1:3">
      <c r="A30" s="63"/>
      <c r="B30" s="28" t="s">
        <v>101</v>
      </c>
      <c r="C30" s="28">
        <f>C15+C20-C25</f>
        <v>21</v>
      </c>
    </row>
    <row r="31" spans="1:3">
      <c r="A31" s="63"/>
      <c r="B31" s="28" t="s">
        <v>102</v>
      </c>
      <c r="C31" s="28">
        <f>C16+C21-C26</f>
        <v>6</v>
      </c>
    </row>
    <row r="32" spans="1:3">
      <c r="A32" s="63"/>
      <c r="B32" s="28" t="s">
        <v>103</v>
      </c>
      <c r="C32" s="28">
        <f>C17+C22-C27</f>
        <v>0</v>
      </c>
    </row>
    <row r="33" spans="1:6">
      <c r="A33" s="64"/>
      <c r="B33" s="28" t="s">
        <v>104</v>
      </c>
      <c r="C33" s="28">
        <f>C18+C23-C28</f>
        <v>0</v>
      </c>
    </row>
    <row r="34" spans="1:6">
      <c r="A34" s="25" t="s">
        <v>111</v>
      </c>
      <c r="B34" s="28" t="s">
        <v>112</v>
      </c>
      <c r="C34" s="27">
        <v>0</v>
      </c>
    </row>
    <row r="37" spans="1:6">
      <c r="B37" s="30" t="s">
        <v>119</v>
      </c>
      <c r="C37" s="21" t="s">
        <v>60</v>
      </c>
      <c r="D37" s="21"/>
      <c r="E37" s="21"/>
      <c r="F37" s="21"/>
    </row>
    <row r="38" spans="1:6">
      <c r="B38" s="30" t="s">
        <v>57</v>
      </c>
      <c r="C38" s="21" t="s">
        <v>60</v>
      </c>
      <c r="D38" s="21"/>
      <c r="E38" s="21"/>
      <c r="F38" s="21"/>
    </row>
    <row r="39" spans="1:6">
      <c r="B39" s="30" t="s">
        <v>59</v>
      </c>
      <c r="C39" s="21" t="s">
        <v>60</v>
      </c>
      <c r="D39" s="21"/>
      <c r="E39" s="21"/>
      <c r="F39" s="21"/>
    </row>
  </sheetData>
  <sheetProtection password="CF7A" sheet="1" objects="1" scenarios="1"/>
  <mergeCells count="4">
    <mergeCell ref="A19:A23"/>
    <mergeCell ref="A24:A28"/>
    <mergeCell ref="A29:A33"/>
    <mergeCell ref="A14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отчета здвр и куратора </vt:lpstr>
      <vt:lpstr>Форма отчета СПС</vt:lpstr>
      <vt:lpstr>Форма отчета ППК-по полугодиям</vt:lpstr>
      <vt:lpstr>Форма 5 отчета поста ЗОЖ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Кэскил</cp:lastModifiedBy>
  <dcterms:created xsi:type="dcterms:W3CDTF">2015-06-05T18:17:20Z</dcterms:created>
  <dcterms:modified xsi:type="dcterms:W3CDTF">2021-06-11T01:07:31Z</dcterms:modified>
</cp:coreProperties>
</file>