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Д уч. ГИА9" sheetId="1" r:id="rId1"/>
    <sheet name="БД по школам" sheetId="2" r:id="rId2"/>
    <sheet name="ППЭ и аудитория" sheetId="3" r:id="rId3"/>
    <sheet name="БД по школам первичная" sheetId="4" r:id="rId4"/>
  </sheets>
  <definedNames>
    <definedName name="_xlnm._FilterDatabase" localSheetId="1" hidden="1">'БД по школам'!$C$3:$P$30</definedName>
    <definedName name="_xlnm._FilterDatabase" localSheetId="3" hidden="1">'БД по школам первичная'!$C$3:$AA$30</definedName>
    <definedName name="_xlnm._FilterDatabase" localSheetId="0" hidden="1">'БД уч. ГИА9'!$C$5:$T$265</definedName>
  </definedNames>
  <calcPr fullCalcOnLoad="1"/>
</workbook>
</file>

<file path=xl/sharedStrings.xml><?xml version="1.0" encoding="utf-8"?>
<sst xmlns="http://schemas.openxmlformats.org/spreadsheetml/2006/main" count="388" uniqueCount="249">
  <si>
    <t>п/н</t>
  </si>
  <si>
    <t>ФИО участника</t>
  </si>
  <si>
    <t xml:space="preserve">паспортные даннные </t>
  </si>
  <si>
    <t>серия номер</t>
  </si>
  <si>
    <t>кем выдан</t>
  </si>
  <si>
    <t>дата выдачи</t>
  </si>
  <si>
    <t>математика</t>
  </si>
  <si>
    <t>физика</t>
  </si>
  <si>
    <t>химия</t>
  </si>
  <si>
    <t>история</t>
  </si>
  <si>
    <t>география</t>
  </si>
  <si>
    <t>литература</t>
  </si>
  <si>
    <t>русский язык</t>
  </si>
  <si>
    <t>биология</t>
  </si>
  <si>
    <t>общество</t>
  </si>
  <si>
    <t>информатика</t>
  </si>
  <si>
    <t>английский</t>
  </si>
  <si>
    <t>Школа:</t>
  </si>
  <si>
    <t>Исполнитель/контактные данные:</t>
  </si>
  <si>
    <t>Попов Савва Михайлович</t>
  </si>
  <si>
    <t>Яковлев Василий Романович</t>
  </si>
  <si>
    <t>итого</t>
  </si>
  <si>
    <t>Морукская СОШ</t>
  </si>
  <si>
    <t>Билюкина Наталья Васильевна</t>
  </si>
  <si>
    <t>Билюкина Чэмэлиинэ Афанасьевна</t>
  </si>
  <si>
    <t>Пинигина Виктория Александровна</t>
  </si>
  <si>
    <t>Гоголев Афанасий Константинович</t>
  </si>
  <si>
    <t>Иванов Альберт Александрович</t>
  </si>
  <si>
    <t xml:space="preserve"> Петрова Мария Иннокентьевна</t>
  </si>
  <si>
    <t>Терентьева Надежда Вадимовна</t>
  </si>
  <si>
    <t>Владимиров Николай Николаевич</t>
  </si>
  <si>
    <t>Владимирова Софья Максимовна</t>
  </si>
  <si>
    <t>Егоров Владимир Сергеевич</t>
  </si>
  <si>
    <t>Иванова Юлия Андреевна</t>
  </si>
  <si>
    <t>Михайлов Семен Семенович</t>
  </si>
  <si>
    <t>Скрябина Алена Гаврильевна</t>
  </si>
  <si>
    <t>Тен Людмила Эдуардовна</t>
  </si>
  <si>
    <t>Черноградская Екатерина Егоровна</t>
  </si>
  <si>
    <t>Дмитриев Гаврил Ильич</t>
  </si>
  <si>
    <t>Неустроева Мария Макаровна</t>
  </si>
  <si>
    <t>Попов Максим Юрьевич</t>
  </si>
  <si>
    <t>Сергучев Петр Андреевич</t>
  </si>
  <si>
    <t>Васильева Евгения Андреевна</t>
  </si>
  <si>
    <t>Мучина Александра Егоровна</t>
  </si>
  <si>
    <t>Федорова Наталья Спиридоновна</t>
  </si>
  <si>
    <t>Жиркова Любовь Ивановна</t>
  </si>
  <si>
    <t>Захаров Дьулус Александрович</t>
  </si>
  <si>
    <t>Куличкин Георгий Робертович</t>
  </si>
  <si>
    <t>Скрябин Евгений Сергеевич</t>
  </si>
  <si>
    <t>Григорьева Анастасия Павловна</t>
  </si>
  <si>
    <t>Аммосова Феврония Тимофеевна</t>
  </si>
  <si>
    <t>Климентов Николай</t>
  </si>
  <si>
    <t>Егорова Римма</t>
  </si>
  <si>
    <t>Сазонова Мария</t>
  </si>
  <si>
    <t>Алексеева Алена Алексеевна</t>
  </si>
  <si>
    <t>Артемеьев Илья Сергеевич</t>
  </si>
  <si>
    <t>Горелов Василий Викторович</t>
  </si>
  <si>
    <t>Дунайцева Виктория Ивановна</t>
  </si>
  <si>
    <t>Егорова Валерия Валерьевна</t>
  </si>
  <si>
    <t>Захаров Илья Олегович</t>
  </si>
  <si>
    <t>Корноухов Денис Федорович</t>
  </si>
  <si>
    <t>Коцаренко Владимир Леонидович</t>
  </si>
  <si>
    <t>Николаева Наталья Александровна</t>
  </si>
  <si>
    <t>Пушникова Евгения Андреевна</t>
  </si>
  <si>
    <t>Сергеева Ксения Игоревна</t>
  </si>
  <si>
    <t>Токовищев Дмитрий Сергеевич</t>
  </si>
  <si>
    <t>Чурадаева Ольга Дмитриевна</t>
  </si>
  <si>
    <t>ИТОГО:</t>
  </si>
  <si>
    <t>Чемоикинская сош</t>
  </si>
  <si>
    <t>Анисимова Сааскылана Сергеевна</t>
  </si>
  <si>
    <t>Дьячковский Илья Степанович</t>
  </si>
  <si>
    <t>Макаров Айсиэн Николаевич</t>
  </si>
  <si>
    <t>Николаев Алексей Васильевич</t>
  </si>
  <si>
    <t>Слепцова Алена Семеновна</t>
  </si>
  <si>
    <t>Филиппов Мичил Геннадьевич</t>
  </si>
  <si>
    <t>Захарова Алена Руслановна</t>
  </si>
  <si>
    <t>Дьяконова Мария Васильевна</t>
  </si>
  <si>
    <t>Сидорова Айталина Прокопьевна</t>
  </si>
  <si>
    <t>Борисова Анна Гаврильевна</t>
  </si>
  <si>
    <t>Артемьева Яна Ариановна</t>
  </si>
  <si>
    <t>Баишева Араида Петровна</t>
  </si>
  <si>
    <t>Бугаева Саяна Николаевна</t>
  </si>
  <si>
    <t>Захаров Алексей Алексеевич</t>
  </si>
  <si>
    <t>Захаров Аркадий Матвеевич</t>
  </si>
  <si>
    <t>Макарова Анна Петровна</t>
  </si>
  <si>
    <t>Матчитова Куннэй Семеновна</t>
  </si>
  <si>
    <t>Нестеров Семен Тимофеевич</t>
  </si>
  <si>
    <t>Саввина Сардана Владимировна</t>
  </si>
  <si>
    <t>Семенова Таисия Дмитриевна</t>
  </si>
  <si>
    <t>Сергучев Поликарп Николаевич</t>
  </si>
  <si>
    <t>Скуратов Виктор Викторович</t>
  </si>
  <si>
    <t>Стрекаловская Виктория Михайловна</t>
  </si>
  <si>
    <t>Федоров Борис Олегович</t>
  </si>
  <si>
    <t>Майинская СОШ 2</t>
  </si>
  <si>
    <t>База данных сдающих ГИА 9 класс в новой форме на 2012г.</t>
  </si>
  <si>
    <t>Майинская СОШ 1</t>
  </si>
  <si>
    <t>Рассолодинская СОШ</t>
  </si>
  <si>
    <t>Белолюбская Мария Анатольевна</t>
  </si>
  <si>
    <t>Степанова Надежда Николаевна</t>
  </si>
  <si>
    <t>Техтюрская СОШ</t>
  </si>
  <si>
    <t>Винокурова Айна Владимировна</t>
  </si>
  <si>
    <t>Винокурова Надежда Михайловна</t>
  </si>
  <si>
    <t>Кочкина Кристина Даниловна</t>
  </si>
  <si>
    <t>Скрябина Анастасия Владимировна</t>
  </si>
  <si>
    <t>Яковлев Василий Николаевич</t>
  </si>
  <si>
    <t>Батаринская СОШ</t>
  </si>
  <si>
    <t>Захарова Сахаяна Аяловна</t>
  </si>
  <si>
    <t>Жирков Николай Иннокентьевич</t>
  </si>
  <si>
    <t>Жиркова Зоя Алексеевна</t>
  </si>
  <si>
    <t>Павлова Ольга Джулустановна</t>
  </si>
  <si>
    <t>Филиппова Ольга Николаевна</t>
  </si>
  <si>
    <t>Романов Айтал Лукич</t>
  </si>
  <si>
    <t>Хаптагайская СОШ</t>
  </si>
  <si>
    <t>Аргунов Федор Владиславович</t>
  </si>
  <si>
    <t>Дмитриев Павел Павлович</t>
  </si>
  <si>
    <t>Иванова Айта Ивановна</t>
  </si>
  <si>
    <t>Капитонов Егор Ильич</t>
  </si>
  <si>
    <t>Кострамыкина Лидия Ивановна</t>
  </si>
  <si>
    <t>Максимов Михаил Дмитриевич</t>
  </si>
  <si>
    <t>Николаева Наталья Семеновна</t>
  </si>
  <si>
    <t>Петрова Сахаяна Михайловна</t>
  </si>
  <si>
    <t>Слободчикова Людмила Александровна</t>
  </si>
  <si>
    <t>Стручков Николай Николаевич</t>
  </si>
  <si>
    <t>Стручков Сарыал Семенович</t>
  </si>
  <si>
    <t>Терентьева Татьяна Валериевна</t>
  </si>
  <si>
    <t xml:space="preserve">Терентьева Туяра Руслановна </t>
  </si>
  <si>
    <t>Аргунов Афанасий Николаевич</t>
  </si>
  <si>
    <t>Герасимов Николай Афанасьевич</t>
  </si>
  <si>
    <t>Ефимова Надежда Артуровна</t>
  </si>
  <si>
    <t>Климентова Сахайаана Прокопьевна</t>
  </si>
  <si>
    <t>Слепцов Дмитрий Нюргунович</t>
  </si>
  <si>
    <t>Тарабукина Екатерина Владимировна</t>
  </si>
  <si>
    <t>Бютейдяхская  СОШ</t>
  </si>
  <si>
    <t>Андросов Уйгулан Егорович</t>
  </si>
  <si>
    <t>Бурнашева Валерия Карловна</t>
  </si>
  <si>
    <t>Крылов Алексей Васильевич</t>
  </si>
  <si>
    <t>Кононов Григорий Григорьевич</t>
  </si>
  <si>
    <t>Лыткин Степан Сергеевич</t>
  </si>
  <si>
    <t xml:space="preserve">Мавлютов Альберт Эдуардович </t>
  </si>
  <si>
    <t>Стручкова Анжелика Петровна</t>
  </si>
  <si>
    <t>Титова Августина Витальевна</t>
  </si>
  <si>
    <t>Васильева Мария Алексеевна</t>
  </si>
  <si>
    <t>Горохова Октябрина Кирилловна</t>
  </si>
  <si>
    <t>Ефремов Дмитрий Яковлевич</t>
  </si>
  <si>
    <t>Иванова Валентина Афанасьевна</t>
  </si>
  <si>
    <t>Лукина Туяра Васильевна</t>
  </si>
  <si>
    <t>Максимов Николай Афанасьевич</t>
  </si>
  <si>
    <t>Находкина Анна Андреевна</t>
  </si>
  <si>
    <t>Платонов Семен Александрович</t>
  </si>
  <si>
    <t>Решетников Роберт Андреевич</t>
  </si>
  <si>
    <t>Романова Анна Андреевна</t>
  </si>
  <si>
    <t>Соловьева Ксения Даниловна</t>
  </si>
  <si>
    <t>Степанов Егор Тарасович</t>
  </si>
  <si>
    <t>Чудинова Дария Львовна</t>
  </si>
  <si>
    <t>Андросова Саргылана Егоровна</t>
  </si>
  <si>
    <t>Аргунов Василий Васильевич</t>
  </si>
  <si>
    <t>Варламова Лилия Даниловна</t>
  </si>
  <si>
    <t>Григорьев Николай Валерьянович</t>
  </si>
  <si>
    <t>Дмитриева Сайына Александровна</t>
  </si>
  <si>
    <t>Захарова Ирина Дмитриевна</t>
  </si>
  <si>
    <t>Канаев Александр Васильевич</t>
  </si>
  <si>
    <t>Кычкина Сардаана Матвеевна</t>
  </si>
  <si>
    <t>Лепчиков Айсен Артурович</t>
  </si>
  <si>
    <t>Макаров Алексей Геннадьевич</t>
  </si>
  <si>
    <t>Максимова Айталина Егоровна</t>
  </si>
  <si>
    <t>Новгородова Татьяна Дмитриевна</t>
  </si>
  <si>
    <t>Попов Владимир Николаевич</t>
  </si>
  <si>
    <t>Попова Анна Васильевна</t>
  </si>
  <si>
    <t>Скрябин Ким Васильевич</t>
  </si>
  <si>
    <t>Степанов Тимир Алексеевич</t>
  </si>
  <si>
    <t>Сыроватская Христина Николаевна</t>
  </si>
  <si>
    <t>Тарабукина Зоя Владимировна</t>
  </si>
  <si>
    <t>Филиппова Сахаяна Дмитрьевна</t>
  </si>
  <si>
    <t>Харитонов Афанасий Павлович</t>
  </si>
  <si>
    <t>Майинский лицей</t>
  </si>
  <si>
    <t>Хоробутская СОШ</t>
  </si>
  <si>
    <t>Сергучевыа Айыллана Петровна</t>
  </si>
  <si>
    <t>Егорова Мария Константиновна</t>
  </si>
  <si>
    <t>Борисова Сайыына Гаврильевна</t>
  </si>
  <si>
    <t>Борисова Татьяна Ивановна</t>
  </si>
  <si>
    <t>Борисова Антонина Ивановна</t>
  </si>
  <si>
    <t>Бурцева Зинаида Михайловна</t>
  </si>
  <si>
    <t>Харитонова Марианна</t>
  </si>
  <si>
    <t>Эверстова Анастасия Васильевна</t>
  </si>
  <si>
    <t>Борисова Екатерина Александровна</t>
  </si>
  <si>
    <t>Гаврильева Любовь Александровна</t>
  </si>
  <si>
    <t>Дьяконова Надежда Константиновна</t>
  </si>
  <si>
    <t>Каплина Айталина Милентьевна</t>
  </si>
  <si>
    <t>Ощепкова Ньургуяна Андреевна</t>
  </si>
  <si>
    <t>Олесов Гаврил Серафимович</t>
  </si>
  <si>
    <t>Слепцова Айна Васильевна</t>
  </si>
  <si>
    <t>Трифонов Эрэл Константинович</t>
  </si>
  <si>
    <t>Иванова Сардана Петровна</t>
  </si>
  <si>
    <t>Баишева Наталья Тимофеевна</t>
  </si>
  <si>
    <t>Борисова Мария Ивановна</t>
  </si>
  <si>
    <t>Жирков Иван Егорович</t>
  </si>
  <si>
    <t>Донская Луиза Александровна</t>
  </si>
  <si>
    <t>Кычкин Иван Семенович</t>
  </si>
  <si>
    <t>Федотова Людмила Егоровна</t>
  </si>
  <si>
    <t>Томторская СОШ</t>
  </si>
  <si>
    <t>Тумульская СОШ</t>
  </si>
  <si>
    <t>Нижне-Бестяхская СОШ №1</t>
  </si>
  <si>
    <t>Зайнуллин Степан Михайлович</t>
  </si>
  <si>
    <t>Зайнулллина Степанида Михайловна</t>
  </si>
  <si>
    <t>Бурнашева Айталина Гаврильевна</t>
  </si>
  <si>
    <t>Оконешникова Полина Константиновна</t>
  </si>
  <si>
    <t>Яковлева Алена Павловна</t>
  </si>
  <si>
    <t>Эверстова Виктория Владимировна</t>
  </si>
  <si>
    <t>Прудецкий Кэнчээри Николаевич</t>
  </si>
  <si>
    <t>Семенова Айыына Никитична</t>
  </si>
  <si>
    <t>Наурузов Мансур Лечаевич</t>
  </si>
  <si>
    <t>Наименование ППЭ</t>
  </si>
  <si>
    <t>Павловская СОШ</t>
  </si>
  <si>
    <t>Жабыльская СОШ</t>
  </si>
  <si>
    <t>количество аудиторий</t>
  </si>
  <si>
    <t>Английский</t>
  </si>
  <si>
    <t>Нахаринская СОШ</t>
  </si>
  <si>
    <t>Всего</t>
  </si>
  <si>
    <t>Наименования ОУ</t>
  </si>
  <si>
    <t>Маттинская СОШ</t>
  </si>
  <si>
    <t>Тюнгюлюнская СОШ</t>
  </si>
  <si>
    <t>Чуйинская СОШ</t>
  </si>
  <si>
    <t>Табагинская СОШ</t>
  </si>
  <si>
    <t>Алтанская СОШ</t>
  </si>
  <si>
    <t>Догдогинская ООШ</t>
  </si>
  <si>
    <t>Нижне- Бестяхская СОШ №2</t>
  </si>
  <si>
    <t>Бедиминская СОШ</t>
  </si>
  <si>
    <t>Быраминская ООШ</t>
  </si>
  <si>
    <t>Итого</t>
  </si>
  <si>
    <t>Майинский лицей ППЭ</t>
  </si>
  <si>
    <t>Тюнгюлюнская ППЭ</t>
  </si>
  <si>
    <t>Нижне-Бестяхский СОШ №2 ППЭ</t>
  </si>
  <si>
    <t>Майинская СОШ №2 ППЭ</t>
  </si>
  <si>
    <t>Хаптагайская ППЭ</t>
  </si>
  <si>
    <t>Бютейдяхская ППЭ</t>
  </si>
  <si>
    <t>Павловская ППЭ</t>
  </si>
  <si>
    <t>Жабыльская ППЭ</t>
  </si>
  <si>
    <t>Батаринская ППЭ</t>
  </si>
  <si>
    <t>Чемоикинская ППЭ</t>
  </si>
  <si>
    <t>Куличкина Сардаана</t>
  </si>
  <si>
    <t>Свинобоев Гоша</t>
  </si>
  <si>
    <t>Свинобоев Уйгун</t>
  </si>
  <si>
    <t>Слепцов Ньургун</t>
  </si>
  <si>
    <t>Исакова Наталья Кирилловна</t>
  </si>
  <si>
    <t>разница</t>
  </si>
  <si>
    <t>разнийа</t>
  </si>
  <si>
    <t>Скрябина Прасковья Федоровна</t>
  </si>
  <si>
    <t>Захарова Анастасия Михайловна</t>
  </si>
  <si>
    <t>отказ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</si>
</sst>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.&quot;;\-#,##0&quot;с.&quot;"/>
    <numFmt numFmtId="165" formatCode="#,##0&quot;с.&quot;;[Red]\-#,##0&quot;с.&quot;"/>
    <numFmt numFmtId="166" formatCode="#,##0.00&quot;с.&quot;;\-#,##0.00&quot;с.&quot;"/>
    <numFmt numFmtId="167" formatCode="#,##0.00&quot;с.&quot;;[Red]\-#,##0.00&quot;с.&quot;"/>
    <numFmt numFmtId="168" formatCode="_-* #,##0&quot;с.&quot;_-;\-* #,##0&quot;с.&quot;_-;_-* &quot;-&quot;&quot;с.&quot;_-;_-@_-"/>
    <numFmt numFmtId="169" formatCode="_-* #,##0_с_._-;\-* #,##0_с_._-;_-* &quot;-&quot;_с_._-;_-@_-"/>
    <numFmt numFmtId="170" formatCode="_-* #,##0.00&quot;с.&quot;_-;\-* #,##0.00&quot;с.&quot;_-;_-* &quot;-&quot;??&quot;с.&quot;_-;_-@_-"/>
    <numFmt numFmtId="171" formatCode="_-* #,##0.00_с_._-;\-* #,##0.00_с_._-;_-* &quot;-&quot;??_с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Font="1" applyFill="1" applyBorder="1" applyAlignment="1">
      <alignment vertical="justify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textRotation="90"/>
    </xf>
    <xf numFmtId="0" fontId="1" fillId="0" borderId="10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 vertical="top" wrapText="1"/>
    </xf>
    <xf numFmtId="0" fontId="0" fillId="0" borderId="0" xfId="53" applyFont="1" applyAlignment="1">
      <alignment horizontal="left"/>
      <protection/>
    </xf>
    <xf numFmtId="0" fontId="0" fillId="0" borderId="10" xfId="53" applyFont="1" applyBorder="1" applyAlignment="1">
      <alignment horizontal="left"/>
      <protection/>
    </xf>
    <xf numFmtId="3" fontId="0" fillId="0" borderId="10" xfId="53" applyNumberFormat="1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19" fillId="0" borderId="10" xfId="54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justify" textRotation="90"/>
    </xf>
    <xf numFmtId="0" fontId="0" fillId="0" borderId="0" xfId="0" applyAlignment="1">
      <alignment vertical="justify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53" applyFont="1" applyAlignment="1">
      <alignment horizontal="right"/>
      <protection/>
    </xf>
    <xf numFmtId="14" fontId="0" fillId="0" borderId="10" xfId="53" applyNumberFormat="1" applyFont="1" applyBorder="1" applyAlignment="1">
      <alignment horizontal="right"/>
      <protection/>
    </xf>
    <xf numFmtId="1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3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5"/>
  <sheetViews>
    <sheetView tabSelected="1" zoomScalePageLayoutView="0" workbookViewId="0" topLeftCell="A1">
      <pane xSplit="5" ySplit="5" topLeftCell="F6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3.8515625" style="6" bestFit="1" customWidth="1"/>
    <col min="2" max="2" width="32.57421875" style="6" customWidth="1"/>
    <col min="3" max="3" width="13.7109375" style="40" customWidth="1"/>
    <col min="4" max="4" width="38.28125" style="6" customWidth="1"/>
    <col min="5" max="5" width="12.421875" style="58" customWidth="1"/>
    <col min="6" max="6" width="10.140625" style="6" bestFit="1" customWidth="1"/>
    <col min="7" max="11" width="3.28125" style="6" bestFit="1" customWidth="1"/>
    <col min="12" max="12" width="3.28125" style="6" customWidth="1"/>
    <col min="13" max="13" width="10.140625" style="6" bestFit="1" customWidth="1"/>
    <col min="14" max="17" width="3.28125" style="6" bestFit="1" customWidth="1"/>
    <col min="18" max="18" width="3.28125" style="6" customWidth="1"/>
    <col min="19" max="20" width="3.28125" style="6" bestFit="1" customWidth="1"/>
    <col min="21" max="16384" width="9.140625" style="6" customWidth="1"/>
  </cols>
  <sheetData>
    <row r="1" spans="2:5" ht="12.75">
      <c r="B1" s="5" t="s">
        <v>94</v>
      </c>
      <c r="E1" s="72">
        <f ca="1">TODAY()</f>
        <v>41057</v>
      </c>
    </row>
    <row r="3" spans="1:3" ht="12.75">
      <c r="A3" s="77" t="s">
        <v>17</v>
      </c>
      <c r="B3" s="77"/>
      <c r="C3" s="40" t="s">
        <v>227</v>
      </c>
    </row>
    <row r="4" spans="1:20" ht="12.75">
      <c r="A4" s="81" t="s">
        <v>0</v>
      </c>
      <c r="B4" s="81" t="s">
        <v>1</v>
      </c>
      <c r="C4" s="81" t="s">
        <v>2</v>
      </c>
      <c r="D4" s="81"/>
      <c r="E4" s="81"/>
      <c r="F4" s="2">
        <v>41058</v>
      </c>
      <c r="G4" s="83">
        <v>41061</v>
      </c>
      <c r="H4" s="84"/>
      <c r="I4" s="84"/>
      <c r="J4" s="84"/>
      <c r="K4" s="84"/>
      <c r="L4" s="85"/>
      <c r="M4" s="2">
        <v>41065</v>
      </c>
      <c r="N4" s="82">
        <v>41074</v>
      </c>
      <c r="O4" s="82"/>
      <c r="P4" s="82"/>
      <c r="Q4" s="82"/>
      <c r="R4" s="82"/>
      <c r="S4" s="82"/>
      <c r="T4" s="7"/>
    </row>
    <row r="5" spans="1:20" ht="73.5">
      <c r="A5" s="81"/>
      <c r="B5" s="81"/>
      <c r="C5" s="32" t="s">
        <v>3</v>
      </c>
      <c r="D5" s="1" t="s">
        <v>4</v>
      </c>
      <c r="E5" s="26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215</v>
      </c>
      <c r="M5" s="4" t="s">
        <v>12</v>
      </c>
      <c r="N5" s="4" t="s">
        <v>13</v>
      </c>
      <c r="O5" s="4" t="s">
        <v>14</v>
      </c>
      <c r="P5" s="4" t="s">
        <v>10</v>
      </c>
      <c r="Q5" s="4" t="s">
        <v>15</v>
      </c>
      <c r="R5" s="4" t="s">
        <v>7</v>
      </c>
      <c r="S5" s="4" t="s">
        <v>16</v>
      </c>
      <c r="T5" s="25" t="s">
        <v>21</v>
      </c>
    </row>
    <row r="6" spans="1:20" ht="12.75">
      <c r="A6" s="7">
        <v>1</v>
      </c>
      <c r="B6" s="7" t="s">
        <v>19</v>
      </c>
      <c r="C6" s="41"/>
      <c r="D6" s="34"/>
      <c r="E6" s="59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aca="true" t="shared" si="0" ref="T6:T51">SUM(F6:S6)</f>
        <v>1</v>
      </c>
    </row>
    <row r="7" spans="1:20" ht="12.75">
      <c r="A7" s="7">
        <f>A6+1</f>
        <v>2</v>
      </c>
      <c r="B7" s="7" t="s">
        <v>20</v>
      </c>
      <c r="C7" s="41"/>
      <c r="D7" s="34"/>
      <c r="E7" s="60"/>
      <c r="F7" s="7">
        <v>1</v>
      </c>
      <c r="G7" s="7"/>
      <c r="H7" s="7"/>
      <c r="I7" s="7"/>
      <c r="J7" s="7"/>
      <c r="K7" s="7"/>
      <c r="L7" s="7"/>
      <c r="M7" s="7">
        <v>1</v>
      </c>
      <c r="N7" s="7"/>
      <c r="O7" s="7"/>
      <c r="P7" s="7"/>
      <c r="Q7" s="7"/>
      <c r="R7" s="7"/>
      <c r="S7" s="7"/>
      <c r="T7" s="7">
        <f>SUM(F7:S7)</f>
        <v>2</v>
      </c>
    </row>
    <row r="8" spans="1:20" s="5" customFormat="1" ht="12.75">
      <c r="A8" s="76" t="s">
        <v>21</v>
      </c>
      <c r="B8" s="76"/>
      <c r="C8" s="76"/>
      <c r="D8" s="76"/>
      <c r="E8" s="76"/>
      <c r="F8" s="3">
        <f>SUM(F6:F7)</f>
        <v>2</v>
      </c>
      <c r="G8" s="3">
        <f aca="true" t="shared" si="1" ref="G8:S8">SUM(G6:G7)</f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>SUM(L6:L7)</f>
        <v>0</v>
      </c>
      <c r="M8" s="3">
        <f t="shared" si="1"/>
        <v>1</v>
      </c>
      <c r="N8" s="3">
        <f>SUM(N6:N7)</f>
        <v>0</v>
      </c>
      <c r="O8" s="3">
        <f t="shared" si="1"/>
        <v>0</v>
      </c>
      <c r="P8" s="3">
        <f t="shared" si="1"/>
        <v>0</v>
      </c>
      <c r="Q8" s="3">
        <f t="shared" si="1"/>
        <v>0</v>
      </c>
      <c r="R8" s="3">
        <f>SUM(R6:R7)</f>
        <v>0</v>
      </c>
      <c r="S8" s="3">
        <f t="shared" si="1"/>
        <v>0</v>
      </c>
      <c r="T8" s="3">
        <f t="shared" si="0"/>
        <v>3</v>
      </c>
    </row>
    <row r="9" spans="1:3" ht="12.75">
      <c r="A9" s="74" t="s">
        <v>18</v>
      </c>
      <c r="B9" s="74"/>
      <c r="C9" s="74"/>
    </row>
    <row r="10" spans="1:3" ht="12.75">
      <c r="A10" s="79" t="s">
        <v>17</v>
      </c>
      <c r="B10" s="79"/>
      <c r="C10" s="40" t="s">
        <v>22</v>
      </c>
    </row>
    <row r="11" spans="1:20" ht="12.75">
      <c r="A11" s="7">
        <v>1</v>
      </c>
      <c r="B11" s="7" t="s">
        <v>23</v>
      </c>
      <c r="C11" s="16"/>
      <c r="D11" s="34"/>
      <c r="E11" s="59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1</v>
      </c>
    </row>
    <row r="12" spans="1:20" ht="12.75">
      <c r="A12" s="7">
        <f>A11+1</f>
        <v>2</v>
      </c>
      <c r="B12" s="7" t="s">
        <v>24</v>
      </c>
      <c r="C12" s="16"/>
      <c r="D12" s="34"/>
      <c r="E12" s="59"/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1</v>
      </c>
    </row>
    <row r="13" spans="1:20" ht="12.75">
      <c r="A13" s="7">
        <f>A12+1</f>
        <v>3</v>
      </c>
      <c r="B13" s="7" t="s">
        <v>25</v>
      </c>
      <c r="C13" s="16"/>
      <c r="D13" s="34"/>
      <c r="E13" s="59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1</v>
      </c>
    </row>
    <row r="14" spans="1:20" s="5" customFormat="1" ht="12.75">
      <c r="A14" s="76" t="s">
        <v>21</v>
      </c>
      <c r="B14" s="76"/>
      <c r="C14" s="76"/>
      <c r="D14" s="76"/>
      <c r="E14" s="76"/>
      <c r="F14" s="3">
        <f>SUM(F11:F13)</f>
        <v>3</v>
      </c>
      <c r="G14" s="3">
        <f aca="true" t="shared" si="2" ref="G14:S14">SUM(G11:G13)</f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>SUM(L11:L13)</f>
        <v>0</v>
      </c>
      <c r="M14" s="3">
        <f t="shared" si="2"/>
        <v>0</v>
      </c>
      <c r="N14" s="3">
        <f>SUM(N11:N13)</f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>SUM(R11:R13)</f>
        <v>0</v>
      </c>
      <c r="S14" s="3">
        <f t="shared" si="2"/>
        <v>0</v>
      </c>
      <c r="T14" s="3">
        <f t="shared" si="0"/>
        <v>3</v>
      </c>
    </row>
    <row r="15" spans="1:4" ht="12.75">
      <c r="A15" s="74" t="s">
        <v>18</v>
      </c>
      <c r="B15" s="74"/>
      <c r="C15" s="74"/>
      <c r="D15" s="9"/>
    </row>
    <row r="16" spans="1:3" ht="12.75">
      <c r="A16" s="79" t="s">
        <v>17</v>
      </c>
      <c r="B16" s="79"/>
      <c r="C16" s="40" t="s">
        <v>212</v>
      </c>
    </row>
    <row r="17" spans="1:20" ht="12.75">
      <c r="A17" s="7">
        <v>1</v>
      </c>
      <c r="B17" s="10" t="s">
        <v>26</v>
      </c>
      <c r="C17" s="42"/>
      <c r="D17" s="34"/>
      <c r="E17" s="61"/>
      <c r="F17" s="11"/>
      <c r="G17" s="11"/>
      <c r="H17" s="11"/>
      <c r="I17" s="11"/>
      <c r="J17" s="11"/>
      <c r="K17" s="11"/>
      <c r="L17" s="11"/>
      <c r="M17" s="11"/>
      <c r="N17" s="11">
        <v>1</v>
      </c>
      <c r="O17" s="11"/>
      <c r="P17" s="11"/>
      <c r="Q17" s="11"/>
      <c r="R17" s="11"/>
      <c r="S17" s="11"/>
      <c r="T17" s="7">
        <f t="shared" si="0"/>
        <v>1</v>
      </c>
    </row>
    <row r="18" spans="1:20" ht="12.75">
      <c r="A18" s="7">
        <f aca="true" t="shared" si="3" ref="A18:A28">A17+1</f>
        <v>2</v>
      </c>
      <c r="B18" s="10" t="s">
        <v>27</v>
      </c>
      <c r="C18" s="42"/>
      <c r="D18" s="34"/>
      <c r="E18" s="61"/>
      <c r="F18" s="11"/>
      <c r="G18" s="11"/>
      <c r="H18" s="11">
        <v>1</v>
      </c>
      <c r="I18" s="11"/>
      <c r="J18" s="11"/>
      <c r="K18" s="11"/>
      <c r="L18" s="11"/>
      <c r="M18" s="11"/>
      <c r="N18" s="11">
        <v>1</v>
      </c>
      <c r="O18" s="11"/>
      <c r="P18" s="11"/>
      <c r="Q18" s="11"/>
      <c r="R18" s="11"/>
      <c r="S18" s="11"/>
      <c r="T18" s="7">
        <f t="shared" si="0"/>
        <v>2</v>
      </c>
    </row>
    <row r="19" spans="1:20" ht="12.75">
      <c r="A19" s="7">
        <f t="shared" si="3"/>
        <v>3</v>
      </c>
      <c r="B19" s="10" t="s">
        <v>28</v>
      </c>
      <c r="C19" s="42"/>
      <c r="D19" s="34"/>
      <c r="E19" s="61"/>
      <c r="F19" s="11">
        <v>1</v>
      </c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7">
        <f t="shared" si="0"/>
        <v>2</v>
      </c>
    </row>
    <row r="20" spans="1:20" ht="12.75">
      <c r="A20" s="7">
        <f t="shared" si="3"/>
        <v>4</v>
      </c>
      <c r="B20" s="27" t="s">
        <v>29</v>
      </c>
      <c r="C20" s="69"/>
      <c r="D20" s="34"/>
      <c r="E20" s="70"/>
      <c r="F20" s="11">
        <v>1</v>
      </c>
      <c r="G20" s="11"/>
      <c r="H20" s="11">
        <v>1</v>
      </c>
      <c r="I20" s="11"/>
      <c r="J20" s="11"/>
      <c r="K20" s="11"/>
      <c r="L20" s="11"/>
      <c r="M20" s="11">
        <v>1</v>
      </c>
      <c r="N20" s="11">
        <v>1</v>
      </c>
      <c r="O20" s="11"/>
      <c r="P20" s="11"/>
      <c r="Q20" s="11"/>
      <c r="R20" s="11"/>
      <c r="S20" s="11"/>
      <c r="T20" s="7">
        <f t="shared" si="0"/>
        <v>4</v>
      </c>
    </row>
    <row r="21" spans="1:20" ht="12.75">
      <c r="A21" s="7">
        <f t="shared" si="3"/>
        <v>5</v>
      </c>
      <c r="B21" s="12" t="s">
        <v>30</v>
      </c>
      <c r="C21" s="42"/>
      <c r="D21" s="34"/>
      <c r="E21" s="61"/>
      <c r="F21" s="11">
        <v>1</v>
      </c>
      <c r="G21" s="11"/>
      <c r="H21" s="11"/>
      <c r="I21" s="11"/>
      <c r="J21" s="11">
        <v>1</v>
      </c>
      <c r="K21" s="11"/>
      <c r="L21" s="11"/>
      <c r="M21" s="11"/>
      <c r="N21" s="11">
        <v>1</v>
      </c>
      <c r="O21" s="11"/>
      <c r="P21" s="11"/>
      <c r="Q21" s="11"/>
      <c r="R21" s="11"/>
      <c r="S21" s="11"/>
      <c r="T21" s="7">
        <f t="shared" si="0"/>
        <v>3</v>
      </c>
    </row>
    <row r="22" spans="1:20" ht="12.75">
      <c r="A22" s="7">
        <f t="shared" si="3"/>
        <v>6</v>
      </c>
      <c r="B22" s="12" t="s">
        <v>31</v>
      </c>
      <c r="C22" s="42"/>
      <c r="D22" s="34"/>
      <c r="E22" s="61"/>
      <c r="F22" s="11"/>
      <c r="G22" s="11"/>
      <c r="H22" s="11"/>
      <c r="I22" s="11"/>
      <c r="J22" s="11"/>
      <c r="K22" s="11"/>
      <c r="L22" s="11"/>
      <c r="M22" s="11">
        <v>1</v>
      </c>
      <c r="N22" s="11"/>
      <c r="O22" s="11"/>
      <c r="P22" s="11"/>
      <c r="Q22" s="11"/>
      <c r="R22" s="11"/>
      <c r="S22" s="11"/>
      <c r="T22" s="7">
        <f t="shared" si="0"/>
        <v>1</v>
      </c>
    </row>
    <row r="23" spans="1:20" ht="12.75">
      <c r="A23" s="7">
        <f t="shared" si="3"/>
        <v>7</v>
      </c>
      <c r="B23" s="12" t="s">
        <v>32</v>
      </c>
      <c r="C23" s="42"/>
      <c r="D23" s="34"/>
      <c r="E23" s="6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1"/>
      <c r="P23" s="11"/>
      <c r="Q23" s="11"/>
      <c r="R23" s="11"/>
      <c r="S23" s="11"/>
      <c r="T23" s="7">
        <f t="shared" si="0"/>
        <v>1</v>
      </c>
    </row>
    <row r="24" spans="1:20" ht="12.75">
      <c r="A24" s="7">
        <f t="shared" si="3"/>
        <v>8</v>
      </c>
      <c r="B24" s="12" t="s">
        <v>33</v>
      </c>
      <c r="C24" s="71"/>
      <c r="D24" s="34"/>
      <c r="E24" s="70"/>
      <c r="F24" s="11"/>
      <c r="G24" s="11"/>
      <c r="H24" s="11"/>
      <c r="I24" s="11"/>
      <c r="J24" s="11"/>
      <c r="K24" s="11"/>
      <c r="L24" s="11"/>
      <c r="M24" s="11">
        <v>1</v>
      </c>
      <c r="N24" s="11"/>
      <c r="O24" s="11"/>
      <c r="P24" s="11"/>
      <c r="Q24" s="11"/>
      <c r="R24" s="11"/>
      <c r="S24" s="11"/>
      <c r="T24" s="7">
        <f t="shared" si="0"/>
        <v>1</v>
      </c>
    </row>
    <row r="25" spans="1:20" ht="12.75">
      <c r="A25" s="7">
        <f t="shared" si="3"/>
        <v>9</v>
      </c>
      <c r="B25" s="12" t="s">
        <v>34</v>
      </c>
      <c r="C25" s="42"/>
      <c r="D25" s="34"/>
      <c r="E25" s="61"/>
      <c r="F25" s="11">
        <v>1</v>
      </c>
      <c r="G25" s="11"/>
      <c r="H25" s="11"/>
      <c r="I25" s="11"/>
      <c r="J25" s="11">
        <v>1</v>
      </c>
      <c r="K25" s="11"/>
      <c r="L25" s="11"/>
      <c r="M25" s="11"/>
      <c r="N25" s="11">
        <v>1</v>
      </c>
      <c r="O25" s="11"/>
      <c r="P25" s="11"/>
      <c r="Q25" s="11"/>
      <c r="R25" s="11"/>
      <c r="S25" s="11"/>
      <c r="T25" s="7">
        <f t="shared" si="0"/>
        <v>3</v>
      </c>
    </row>
    <row r="26" spans="1:20" ht="12.75">
      <c r="A26" s="7">
        <f t="shared" si="3"/>
        <v>10</v>
      </c>
      <c r="B26" s="12" t="s">
        <v>35</v>
      </c>
      <c r="C26" s="42"/>
      <c r="D26" s="34"/>
      <c r="E26" s="61"/>
      <c r="F26" s="11"/>
      <c r="G26" s="11"/>
      <c r="H26" s="11"/>
      <c r="I26" s="11"/>
      <c r="J26" s="11">
        <v>0</v>
      </c>
      <c r="K26" s="11"/>
      <c r="L26" s="11"/>
      <c r="M26" s="11"/>
      <c r="N26" s="11">
        <v>0</v>
      </c>
      <c r="O26" s="11"/>
      <c r="P26" s="11"/>
      <c r="Q26" s="11"/>
      <c r="R26" s="11"/>
      <c r="S26" s="11"/>
      <c r="T26" s="7">
        <f t="shared" si="0"/>
        <v>0</v>
      </c>
    </row>
    <row r="27" spans="1:20" ht="12.75">
      <c r="A27" s="7">
        <f t="shared" si="3"/>
        <v>11</v>
      </c>
      <c r="B27" s="13" t="s">
        <v>36</v>
      </c>
      <c r="C27" s="42"/>
      <c r="D27" s="34"/>
      <c r="E27" s="61"/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1"/>
      <c r="P27" s="11"/>
      <c r="Q27" s="11"/>
      <c r="R27" s="11"/>
      <c r="S27" s="11"/>
      <c r="T27" s="7">
        <f t="shared" si="0"/>
        <v>1</v>
      </c>
    </row>
    <row r="28" spans="1:21" ht="12.75">
      <c r="A28" s="7">
        <f t="shared" si="3"/>
        <v>12</v>
      </c>
      <c r="B28" s="12" t="s">
        <v>37</v>
      </c>
      <c r="C28" s="42"/>
      <c r="D28" s="34"/>
      <c r="E28" s="61"/>
      <c r="F28" s="11"/>
      <c r="G28" s="11"/>
      <c r="H28" s="11"/>
      <c r="I28" s="11"/>
      <c r="J28" s="11"/>
      <c r="K28" s="11"/>
      <c r="L28" s="11"/>
      <c r="M28" s="11">
        <v>0</v>
      </c>
      <c r="N28" s="11"/>
      <c r="O28" s="11"/>
      <c r="P28" s="11"/>
      <c r="Q28" s="11"/>
      <c r="R28" s="11"/>
      <c r="S28" s="11"/>
      <c r="T28" s="7">
        <f t="shared" si="0"/>
        <v>0</v>
      </c>
      <c r="U28" s="6" t="s">
        <v>248</v>
      </c>
    </row>
    <row r="29" spans="1:20" s="5" customFormat="1" ht="15.75" customHeight="1">
      <c r="A29" s="76" t="s">
        <v>21</v>
      </c>
      <c r="B29" s="76"/>
      <c r="C29" s="76"/>
      <c r="D29" s="76"/>
      <c r="E29" s="76"/>
      <c r="F29" s="3">
        <f>SUM(F17:F28)</f>
        <v>4</v>
      </c>
      <c r="G29" s="3">
        <f aca="true" t="shared" si="4" ref="G29:S29">SUM(G17:G28)</f>
        <v>0</v>
      </c>
      <c r="H29" s="3">
        <f t="shared" si="4"/>
        <v>2</v>
      </c>
      <c r="I29" s="3">
        <f t="shared" si="4"/>
        <v>0</v>
      </c>
      <c r="J29" s="3">
        <f t="shared" si="4"/>
        <v>2</v>
      </c>
      <c r="K29" s="3">
        <f t="shared" si="4"/>
        <v>0</v>
      </c>
      <c r="L29" s="3">
        <f>SUM(L17:L28)</f>
        <v>0</v>
      </c>
      <c r="M29" s="3">
        <f t="shared" si="4"/>
        <v>6</v>
      </c>
      <c r="N29" s="3">
        <f>SUM(N17:N28)</f>
        <v>5</v>
      </c>
      <c r="O29" s="3">
        <f t="shared" si="4"/>
        <v>0</v>
      </c>
      <c r="P29" s="3">
        <f t="shared" si="4"/>
        <v>0</v>
      </c>
      <c r="Q29" s="3">
        <f t="shared" si="4"/>
        <v>0</v>
      </c>
      <c r="R29" s="3">
        <f>SUM(R17:R28)</f>
        <v>0</v>
      </c>
      <c r="S29" s="3">
        <f t="shared" si="4"/>
        <v>0</v>
      </c>
      <c r="T29" s="3">
        <f t="shared" si="0"/>
        <v>19</v>
      </c>
    </row>
    <row r="30" spans="1:3" ht="12.75">
      <c r="A30" s="74" t="s">
        <v>18</v>
      </c>
      <c r="B30" s="74"/>
      <c r="C30" s="74"/>
    </row>
    <row r="31" spans="1:3" ht="12.75">
      <c r="A31" s="79" t="s">
        <v>17</v>
      </c>
      <c r="B31" s="79"/>
      <c r="C31" s="40" t="s">
        <v>226</v>
      </c>
    </row>
    <row r="32" spans="1:20" ht="12.75">
      <c r="A32" s="7">
        <v>1</v>
      </c>
      <c r="B32" s="7" t="s">
        <v>38</v>
      </c>
      <c r="C32" s="41"/>
      <c r="D32" s="34"/>
      <c r="E32" s="59"/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1</v>
      </c>
    </row>
    <row r="33" spans="1:20" ht="12.75">
      <c r="A33" s="7">
        <f>A32+1</f>
        <v>2</v>
      </c>
      <c r="B33" s="7" t="s">
        <v>39</v>
      </c>
      <c r="C33" s="41"/>
      <c r="D33" s="34"/>
      <c r="E33" s="59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1</v>
      </c>
    </row>
    <row r="34" spans="1:20" ht="12.75">
      <c r="A34" s="7">
        <f>A33+1</f>
        <v>3</v>
      </c>
      <c r="B34" s="7" t="s">
        <v>40</v>
      </c>
      <c r="C34" s="41"/>
      <c r="D34" s="34"/>
      <c r="E34" s="59"/>
      <c r="F34" s="7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</row>
    <row r="35" spans="1:20" ht="12.75">
      <c r="A35" s="7">
        <f>A34+1</f>
        <v>4</v>
      </c>
      <c r="B35" s="8" t="s">
        <v>41</v>
      </c>
      <c r="C35" s="41"/>
      <c r="D35" s="34"/>
      <c r="E35" s="59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1</v>
      </c>
    </row>
    <row r="36" spans="1:20" s="5" customFormat="1" ht="12.75">
      <c r="A36" s="76" t="s">
        <v>21</v>
      </c>
      <c r="B36" s="76"/>
      <c r="C36" s="76"/>
      <c r="D36" s="76"/>
      <c r="E36" s="76"/>
      <c r="F36" s="3">
        <f>SUM(F32:F35)</f>
        <v>3</v>
      </c>
      <c r="G36" s="3">
        <f aca="true" t="shared" si="5" ref="G36:S36">SUM(G32:G35)</f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>SUM(K32:K35)</f>
        <v>0</v>
      </c>
      <c r="L36" s="3">
        <f>SUM(L32:L35)</f>
        <v>0</v>
      </c>
      <c r="M36" s="3">
        <f t="shared" si="5"/>
        <v>0</v>
      </c>
      <c r="N36" s="3">
        <f>SUM(N32:N35)</f>
        <v>0</v>
      </c>
      <c r="O36" s="3">
        <f t="shared" si="5"/>
        <v>0</v>
      </c>
      <c r="P36" s="3">
        <f t="shared" si="5"/>
        <v>0</v>
      </c>
      <c r="Q36" s="3">
        <f t="shared" si="5"/>
        <v>0</v>
      </c>
      <c r="R36" s="3">
        <f>SUM(R32:R35)</f>
        <v>0</v>
      </c>
      <c r="S36" s="3">
        <f t="shared" si="5"/>
        <v>0</v>
      </c>
      <c r="T36" s="3">
        <f t="shared" si="0"/>
        <v>3</v>
      </c>
    </row>
    <row r="37" spans="1:3" ht="12.75">
      <c r="A37" s="74" t="s">
        <v>18</v>
      </c>
      <c r="B37" s="74"/>
      <c r="C37" s="74"/>
    </row>
    <row r="38" spans="1:3" ht="12.75">
      <c r="A38" s="79" t="s">
        <v>17</v>
      </c>
      <c r="B38" s="79"/>
      <c r="C38" s="40" t="s">
        <v>95</v>
      </c>
    </row>
    <row r="39" spans="1:20" ht="14.25" customHeight="1">
      <c r="A39" s="7">
        <v>1</v>
      </c>
      <c r="B39" s="7" t="s">
        <v>42</v>
      </c>
      <c r="C39" s="41"/>
      <c r="D39" s="34"/>
      <c r="E39" s="59"/>
      <c r="F39" s="7">
        <v>1</v>
      </c>
      <c r="G39" s="7"/>
      <c r="H39" s="7"/>
      <c r="I39" s="7"/>
      <c r="J39" s="7"/>
      <c r="K39" s="7"/>
      <c r="L39" s="7"/>
      <c r="M39" s="7">
        <v>1</v>
      </c>
      <c r="N39" s="7"/>
      <c r="O39" s="7"/>
      <c r="P39" s="7"/>
      <c r="Q39" s="7"/>
      <c r="R39" s="7"/>
      <c r="S39" s="7"/>
      <c r="T39" s="7">
        <f t="shared" si="0"/>
        <v>2</v>
      </c>
    </row>
    <row r="40" spans="1:20" ht="12.75">
      <c r="A40" s="7">
        <f aca="true" t="shared" si="6" ref="A40:A50">A39+1</f>
        <v>2</v>
      </c>
      <c r="B40" s="7" t="s">
        <v>43</v>
      </c>
      <c r="C40" s="41"/>
      <c r="D40" s="34"/>
      <c r="E40" s="59"/>
      <c r="F40" s="7">
        <v>1</v>
      </c>
      <c r="G40" s="7"/>
      <c r="H40" s="7"/>
      <c r="I40" s="7"/>
      <c r="J40" s="7"/>
      <c r="K40" s="7"/>
      <c r="L40" s="7"/>
      <c r="M40" s="7">
        <v>1</v>
      </c>
      <c r="N40" s="7"/>
      <c r="O40" s="7"/>
      <c r="P40" s="7"/>
      <c r="Q40" s="7"/>
      <c r="R40" s="7"/>
      <c r="S40" s="7"/>
      <c r="T40" s="7">
        <f t="shared" si="0"/>
        <v>2</v>
      </c>
    </row>
    <row r="41" spans="1:20" ht="12.75">
      <c r="A41" s="7">
        <f t="shared" si="6"/>
        <v>3</v>
      </c>
      <c r="B41" s="7" t="s">
        <v>44</v>
      </c>
      <c r="C41" s="41"/>
      <c r="D41" s="34"/>
      <c r="E41" s="59"/>
      <c r="F41" s="7">
        <v>1</v>
      </c>
      <c r="G41" s="7"/>
      <c r="H41" s="7"/>
      <c r="I41" s="7"/>
      <c r="J41" s="7"/>
      <c r="K41" s="7"/>
      <c r="L41" s="7"/>
      <c r="M41" s="7">
        <v>1</v>
      </c>
      <c r="N41" s="7"/>
      <c r="O41" s="7"/>
      <c r="P41" s="7"/>
      <c r="Q41" s="7"/>
      <c r="R41" s="7"/>
      <c r="S41" s="7"/>
      <c r="T41" s="7">
        <f t="shared" si="0"/>
        <v>2</v>
      </c>
    </row>
    <row r="42" spans="1:20" ht="12.75">
      <c r="A42" s="7">
        <f t="shared" si="6"/>
        <v>4</v>
      </c>
      <c r="B42" s="7" t="s">
        <v>45</v>
      </c>
      <c r="C42" s="41"/>
      <c r="D42" s="34"/>
      <c r="E42" s="59"/>
      <c r="F42" s="7"/>
      <c r="G42" s="7"/>
      <c r="H42" s="7"/>
      <c r="I42" s="7"/>
      <c r="J42" s="7"/>
      <c r="K42" s="7"/>
      <c r="L42" s="7"/>
      <c r="M42" s="7">
        <v>1</v>
      </c>
      <c r="N42" s="7"/>
      <c r="O42" s="7">
        <v>1</v>
      </c>
      <c r="P42" s="7"/>
      <c r="Q42" s="7"/>
      <c r="R42" s="7"/>
      <c r="S42" s="7"/>
      <c r="T42" s="7">
        <f t="shared" si="0"/>
        <v>2</v>
      </c>
    </row>
    <row r="43" spans="1:20" ht="12.75">
      <c r="A43" s="7">
        <f t="shared" si="6"/>
        <v>5</v>
      </c>
      <c r="B43" s="7" t="s">
        <v>46</v>
      </c>
      <c r="C43" s="41"/>
      <c r="D43" s="34"/>
      <c r="E43" s="59"/>
      <c r="F43" s="7"/>
      <c r="G43" s="7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1</v>
      </c>
    </row>
    <row r="44" spans="1:20" ht="11.25" customHeight="1">
      <c r="A44" s="7">
        <f t="shared" si="6"/>
        <v>6</v>
      </c>
      <c r="B44" s="7" t="s">
        <v>47</v>
      </c>
      <c r="C44" s="41"/>
      <c r="D44" s="34"/>
      <c r="E44" s="59"/>
      <c r="F44" s="7"/>
      <c r="G44" s="7">
        <v>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1</v>
      </c>
    </row>
    <row r="45" spans="1:20" ht="12.75">
      <c r="A45" s="7">
        <f t="shared" si="6"/>
        <v>7</v>
      </c>
      <c r="B45" s="7" t="s">
        <v>48</v>
      </c>
      <c r="C45" s="41"/>
      <c r="D45" s="34"/>
      <c r="E45" s="59"/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1</v>
      </c>
    </row>
    <row r="46" spans="1:20" ht="12.75">
      <c r="A46" s="7">
        <f t="shared" si="6"/>
        <v>8</v>
      </c>
      <c r="B46" s="7" t="s">
        <v>49</v>
      </c>
      <c r="C46" s="41"/>
      <c r="D46" s="34"/>
      <c r="E46" s="59"/>
      <c r="F46" s="7"/>
      <c r="G46" s="7"/>
      <c r="H46" s="7"/>
      <c r="I46" s="7">
        <v>1</v>
      </c>
      <c r="J46" s="7"/>
      <c r="K46" s="7"/>
      <c r="L46" s="7"/>
      <c r="M46" s="7"/>
      <c r="N46" s="7"/>
      <c r="O46" s="7">
        <v>1</v>
      </c>
      <c r="P46" s="7"/>
      <c r="Q46" s="7"/>
      <c r="R46" s="7"/>
      <c r="S46" s="7"/>
      <c r="T46" s="7">
        <f t="shared" si="0"/>
        <v>2</v>
      </c>
    </row>
    <row r="47" spans="1:20" ht="12.75">
      <c r="A47" s="7">
        <f t="shared" si="6"/>
        <v>9</v>
      </c>
      <c r="B47" s="7" t="s">
        <v>50</v>
      </c>
      <c r="C47" s="41"/>
      <c r="D47" s="34"/>
      <c r="E47" s="59"/>
      <c r="F47" s="7"/>
      <c r="G47" s="7"/>
      <c r="H47" s="7">
        <v>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1</v>
      </c>
    </row>
    <row r="48" spans="1:20" ht="12.75">
      <c r="A48" s="7">
        <f t="shared" si="6"/>
        <v>10</v>
      </c>
      <c r="B48" s="7" t="s">
        <v>51</v>
      </c>
      <c r="C48" s="41"/>
      <c r="D48" s="34"/>
      <c r="E48" s="59"/>
      <c r="F48" s="7"/>
      <c r="G48" s="7"/>
      <c r="H48" s="7">
        <v>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1</v>
      </c>
    </row>
    <row r="49" spans="1:20" ht="13.5" customHeight="1">
      <c r="A49" s="7">
        <f t="shared" si="6"/>
        <v>11</v>
      </c>
      <c r="B49" s="7" t="s">
        <v>52</v>
      </c>
      <c r="C49" s="41"/>
      <c r="D49" s="34"/>
      <c r="E49" s="5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1</v>
      </c>
      <c r="T49" s="7">
        <f t="shared" si="0"/>
        <v>1</v>
      </c>
    </row>
    <row r="50" spans="1:20" ht="12.75">
      <c r="A50" s="7">
        <f t="shared" si="6"/>
        <v>12</v>
      </c>
      <c r="B50" s="7" t="s">
        <v>53</v>
      </c>
      <c r="C50" s="41"/>
      <c r="D50" s="34"/>
      <c r="E50" s="59"/>
      <c r="F50" s="7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1</v>
      </c>
    </row>
    <row r="51" spans="1:20" s="5" customFormat="1" ht="12.75">
      <c r="A51" s="76" t="s">
        <v>21</v>
      </c>
      <c r="B51" s="76"/>
      <c r="C51" s="76"/>
      <c r="D51" s="76"/>
      <c r="E51" s="76"/>
      <c r="F51" s="3">
        <f>SUM(F39:F50)</f>
        <v>4</v>
      </c>
      <c r="G51" s="3">
        <f aca="true" t="shared" si="7" ref="G51:S51">SUM(G39:G50)</f>
        <v>3</v>
      </c>
      <c r="H51" s="3">
        <f t="shared" si="7"/>
        <v>2</v>
      </c>
      <c r="I51" s="3">
        <f t="shared" si="7"/>
        <v>1</v>
      </c>
      <c r="J51" s="3">
        <f t="shared" si="7"/>
        <v>0</v>
      </c>
      <c r="K51" s="3">
        <f t="shared" si="7"/>
        <v>0</v>
      </c>
      <c r="L51" s="3">
        <f>SUM(L39:L50)</f>
        <v>0</v>
      </c>
      <c r="M51" s="3">
        <f t="shared" si="7"/>
        <v>4</v>
      </c>
      <c r="N51" s="3">
        <f>SUM(N39:N50)</f>
        <v>0</v>
      </c>
      <c r="O51" s="3">
        <f t="shared" si="7"/>
        <v>2</v>
      </c>
      <c r="P51" s="3">
        <f t="shared" si="7"/>
        <v>0</v>
      </c>
      <c r="Q51" s="3">
        <f t="shared" si="7"/>
        <v>0</v>
      </c>
      <c r="R51" s="3">
        <f>SUM(R39:R50)</f>
        <v>0</v>
      </c>
      <c r="S51" s="3">
        <f t="shared" si="7"/>
        <v>1</v>
      </c>
      <c r="T51" s="3">
        <f t="shared" si="0"/>
        <v>17</v>
      </c>
    </row>
    <row r="52" spans="1:3" ht="12.75">
      <c r="A52" s="74" t="s">
        <v>18</v>
      </c>
      <c r="B52" s="74"/>
      <c r="C52" s="74"/>
    </row>
    <row r="53" spans="1:3" ht="12.75">
      <c r="A53" s="79" t="s">
        <v>17</v>
      </c>
      <c r="B53" s="79"/>
      <c r="C53" s="40" t="s">
        <v>225</v>
      </c>
    </row>
    <row r="54" spans="1:20" ht="12.75">
      <c r="A54" s="7">
        <v>1</v>
      </c>
      <c r="B54" s="7" t="s">
        <v>54</v>
      </c>
      <c r="C54" s="16"/>
      <c r="D54" s="34"/>
      <c r="E54" s="59"/>
      <c r="F54" s="7">
        <v>1</v>
      </c>
      <c r="G54" s="7"/>
      <c r="H54" s="7"/>
      <c r="I54" s="7"/>
      <c r="J54" s="7"/>
      <c r="K54" s="7"/>
      <c r="L54" s="7"/>
      <c r="M54" s="7">
        <v>1</v>
      </c>
      <c r="N54" s="7"/>
      <c r="O54" s="7"/>
      <c r="P54" s="7"/>
      <c r="Q54" s="7"/>
      <c r="R54" s="7"/>
      <c r="S54" s="7"/>
      <c r="T54" s="7">
        <f>SUM(F54:S54)</f>
        <v>2</v>
      </c>
    </row>
    <row r="55" spans="1:20" ht="12.75">
      <c r="A55" s="7">
        <f aca="true" t="shared" si="8" ref="A55:A66">A54+1</f>
        <v>2</v>
      </c>
      <c r="B55" s="15" t="s">
        <v>55</v>
      </c>
      <c r="C55" s="16"/>
      <c r="D55" s="34"/>
      <c r="E55" s="59"/>
      <c r="F55" s="7">
        <v>1</v>
      </c>
      <c r="G55" s="7"/>
      <c r="H55" s="7"/>
      <c r="I55" s="7"/>
      <c r="J55" s="7"/>
      <c r="K55" s="7"/>
      <c r="L55" s="7"/>
      <c r="M55" s="7">
        <v>1</v>
      </c>
      <c r="N55" s="7"/>
      <c r="O55" s="7"/>
      <c r="P55" s="7"/>
      <c r="Q55" s="7"/>
      <c r="R55" s="7"/>
      <c r="S55" s="7"/>
      <c r="T55" s="7">
        <f aca="true" t="shared" si="9" ref="T55:T110">SUM(F55:S55)</f>
        <v>2</v>
      </c>
    </row>
    <row r="56" spans="1:20" ht="12.75">
      <c r="A56" s="7">
        <f t="shared" si="8"/>
        <v>3</v>
      </c>
      <c r="B56" s="16" t="s">
        <v>56</v>
      </c>
      <c r="C56" s="16"/>
      <c r="D56" s="34"/>
      <c r="E56" s="59"/>
      <c r="F56" s="7">
        <v>1</v>
      </c>
      <c r="G56" s="7">
        <v>1</v>
      </c>
      <c r="H56" s="7"/>
      <c r="I56" s="7"/>
      <c r="J56" s="7"/>
      <c r="K56" s="7"/>
      <c r="L56" s="7"/>
      <c r="M56" s="7">
        <v>1</v>
      </c>
      <c r="N56" s="7"/>
      <c r="O56" s="7"/>
      <c r="P56" s="7">
        <v>1</v>
      </c>
      <c r="Q56" s="7"/>
      <c r="R56" s="7"/>
      <c r="S56" s="7"/>
      <c r="T56" s="7">
        <f t="shared" si="9"/>
        <v>4</v>
      </c>
    </row>
    <row r="57" spans="1:20" ht="12.75">
      <c r="A57" s="7">
        <f t="shared" si="8"/>
        <v>4</v>
      </c>
      <c r="B57" s="16" t="s">
        <v>57</v>
      </c>
      <c r="C57" s="16"/>
      <c r="D57" s="34"/>
      <c r="E57" s="59"/>
      <c r="F57" s="7">
        <v>1</v>
      </c>
      <c r="G57" s="7">
        <v>1</v>
      </c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7">
        <f t="shared" si="9"/>
        <v>3</v>
      </c>
    </row>
    <row r="58" spans="1:20" ht="12.75">
      <c r="A58" s="7">
        <f t="shared" si="8"/>
        <v>5</v>
      </c>
      <c r="B58" s="16" t="s">
        <v>58</v>
      </c>
      <c r="C58" s="16"/>
      <c r="D58" s="34"/>
      <c r="E58" s="59"/>
      <c r="F58" s="7">
        <v>1</v>
      </c>
      <c r="G58" s="7">
        <v>1</v>
      </c>
      <c r="H58" s="7"/>
      <c r="I58" s="7"/>
      <c r="J58" s="7"/>
      <c r="K58" s="7"/>
      <c r="L58" s="7"/>
      <c r="M58" s="7">
        <v>1</v>
      </c>
      <c r="N58" s="7"/>
      <c r="O58" s="7"/>
      <c r="P58" s="7"/>
      <c r="Q58" s="7"/>
      <c r="R58" s="7"/>
      <c r="S58" s="7"/>
      <c r="T58" s="7">
        <f t="shared" si="9"/>
        <v>3</v>
      </c>
    </row>
    <row r="59" spans="1:20" ht="12.75">
      <c r="A59" s="7">
        <f t="shared" si="8"/>
        <v>6</v>
      </c>
      <c r="B59" s="16" t="s">
        <v>59</v>
      </c>
      <c r="C59" s="16"/>
      <c r="D59" s="34"/>
      <c r="E59" s="59"/>
      <c r="F59" s="7"/>
      <c r="G59" s="7"/>
      <c r="H59" s="7"/>
      <c r="I59" s="7"/>
      <c r="J59" s="7"/>
      <c r="K59" s="7"/>
      <c r="L59" s="7"/>
      <c r="M59" s="7">
        <v>1</v>
      </c>
      <c r="N59" s="7"/>
      <c r="O59" s="7"/>
      <c r="P59" s="7"/>
      <c r="Q59" s="7">
        <v>1</v>
      </c>
      <c r="R59" s="7"/>
      <c r="S59" s="7"/>
      <c r="T59" s="7">
        <f t="shared" si="9"/>
        <v>2</v>
      </c>
    </row>
    <row r="60" spans="1:20" ht="12.75">
      <c r="A60" s="7">
        <f t="shared" si="8"/>
        <v>7</v>
      </c>
      <c r="B60" s="16" t="s">
        <v>60</v>
      </c>
      <c r="C60" s="16"/>
      <c r="D60" s="34"/>
      <c r="E60" s="59"/>
      <c r="F60" s="7">
        <v>1</v>
      </c>
      <c r="G60" s="7"/>
      <c r="H60" s="7"/>
      <c r="I60" s="7"/>
      <c r="J60" s="7"/>
      <c r="K60" s="7"/>
      <c r="L60" s="7"/>
      <c r="M60" s="7">
        <v>1</v>
      </c>
      <c r="N60" s="7"/>
      <c r="O60" s="7"/>
      <c r="P60" s="7"/>
      <c r="Q60" s="7"/>
      <c r="R60" s="7"/>
      <c r="S60" s="7"/>
      <c r="T60" s="7">
        <f t="shared" si="9"/>
        <v>2</v>
      </c>
    </row>
    <row r="61" spans="1:20" ht="12.75">
      <c r="A61" s="7">
        <f t="shared" si="8"/>
        <v>8</v>
      </c>
      <c r="B61" s="15" t="s">
        <v>61</v>
      </c>
      <c r="C61" s="16"/>
      <c r="D61" s="34"/>
      <c r="E61" s="59"/>
      <c r="F61" s="7">
        <v>1</v>
      </c>
      <c r="G61" s="7">
        <v>1</v>
      </c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>
        <f t="shared" si="9"/>
        <v>3</v>
      </c>
    </row>
    <row r="62" spans="1:20" ht="12.75">
      <c r="A62" s="7">
        <f t="shared" si="8"/>
        <v>9</v>
      </c>
      <c r="B62" s="16" t="s">
        <v>62</v>
      </c>
      <c r="C62" s="16"/>
      <c r="D62" s="34"/>
      <c r="E62" s="59"/>
      <c r="F62" s="7">
        <v>1</v>
      </c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7"/>
      <c r="R62" s="7"/>
      <c r="S62" s="7"/>
      <c r="T62" s="7">
        <f t="shared" si="9"/>
        <v>2</v>
      </c>
    </row>
    <row r="63" spans="1:20" ht="12.75">
      <c r="A63" s="7">
        <f t="shared" si="8"/>
        <v>10</v>
      </c>
      <c r="B63" s="16" t="s">
        <v>63</v>
      </c>
      <c r="C63" s="16"/>
      <c r="D63" s="34"/>
      <c r="E63" s="59"/>
      <c r="F63" s="7">
        <v>1</v>
      </c>
      <c r="G63" s="7"/>
      <c r="H63" s="7"/>
      <c r="I63" s="7"/>
      <c r="J63" s="7"/>
      <c r="K63" s="7"/>
      <c r="L63" s="7"/>
      <c r="M63" s="7">
        <v>1</v>
      </c>
      <c r="N63" s="7"/>
      <c r="O63" s="7">
        <v>1</v>
      </c>
      <c r="P63" s="7"/>
      <c r="Q63" s="7"/>
      <c r="R63" s="7"/>
      <c r="S63" s="7"/>
      <c r="T63" s="7">
        <f t="shared" si="9"/>
        <v>3</v>
      </c>
    </row>
    <row r="64" spans="1:20" ht="12.75">
      <c r="A64" s="7">
        <f t="shared" si="8"/>
        <v>11</v>
      </c>
      <c r="B64" s="16" t="s">
        <v>64</v>
      </c>
      <c r="C64" s="16"/>
      <c r="D64" s="34"/>
      <c r="E64" s="59"/>
      <c r="F64" s="7">
        <v>1</v>
      </c>
      <c r="G64" s="7"/>
      <c r="H64" s="7"/>
      <c r="I64" s="7"/>
      <c r="J64" s="7"/>
      <c r="K64" s="7"/>
      <c r="L64" s="7"/>
      <c r="M64" s="7">
        <v>1</v>
      </c>
      <c r="N64" s="7"/>
      <c r="O64" s="7"/>
      <c r="P64" s="7"/>
      <c r="Q64" s="7"/>
      <c r="R64" s="7"/>
      <c r="S64" s="7"/>
      <c r="T64" s="7">
        <f t="shared" si="9"/>
        <v>2</v>
      </c>
    </row>
    <row r="65" spans="1:20" ht="12.75">
      <c r="A65" s="7">
        <f t="shared" si="8"/>
        <v>12</v>
      </c>
      <c r="B65" s="16" t="s">
        <v>65</v>
      </c>
      <c r="C65" s="16"/>
      <c r="D65" s="34"/>
      <c r="E65" s="59"/>
      <c r="F65" s="7">
        <v>1</v>
      </c>
      <c r="G65" s="7">
        <v>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9"/>
        <v>2</v>
      </c>
    </row>
    <row r="66" spans="1:20" ht="15" customHeight="1">
      <c r="A66" s="7">
        <f t="shared" si="8"/>
        <v>13</v>
      </c>
      <c r="B66" s="16" t="s">
        <v>66</v>
      </c>
      <c r="C66" s="16"/>
      <c r="D66" s="34"/>
      <c r="E66" s="59"/>
      <c r="F66" s="7">
        <v>1</v>
      </c>
      <c r="G66" s="7">
        <v>1</v>
      </c>
      <c r="H66" s="7"/>
      <c r="I66" s="7"/>
      <c r="J66" s="7"/>
      <c r="K66" s="7"/>
      <c r="L66" s="7"/>
      <c r="M66" s="7">
        <v>1</v>
      </c>
      <c r="N66" s="7"/>
      <c r="O66" s="7"/>
      <c r="P66" s="7"/>
      <c r="Q66" s="7"/>
      <c r="R66" s="7"/>
      <c r="S66" s="7">
        <v>1</v>
      </c>
      <c r="T66" s="7">
        <f t="shared" si="9"/>
        <v>4</v>
      </c>
    </row>
    <row r="67" spans="1:20" ht="12.75">
      <c r="A67" s="76" t="s">
        <v>67</v>
      </c>
      <c r="B67" s="76"/>
      <c r="C67" s="76"/>
      <c r="D67" s="76"/>
      <c r="E67" s="76"/>
      <c r="F67" s="3">
        <f aca="true" t="shared" si="10" ref="F67:P67">SUM(F54:F66)</f>
        <v>12</v>
      </c>
      <c r="G67" s="3">
        <f t="shared" si="10"/>
        <v>6</v>
      </c>
      <c r="H67" s="3">
        <f t="shared" si="10"/>
        <v>0</v>
      </c>
      <c r="I67" s="3">
        <f t="shared" si="10"/>
        <v>0</v>
      </c>
      <c r="J67" s="3">
        <f t="shared" si="10"/>
        <v>0</v>
      </c>
      <c r="K67" s="3">
        <f t="shared" si="10"/>
        <v>0</v>
      </c>
      <c r="L67" s="3">
        <f>SUM(L54:L66)</f>
        <v>0</v>
      </c>
      <c r="M67" s="3">
        <f t="shared" si="10"/>
        <v>12</v>
      </c>
      <c r="N67" s="3">
        <f>SUM(N54:N66)</f>
        <v>0</v>
      </c>
      <c r="O67" s="3">
        <f t="shared" si="10"/>
        <v>1</v>
      </c>
      <c r="P67" s="3">
        <f t="shared" si="10"/>
        <v>1</v>
      </c>
      <c r="Q67" s="3">
        <f>SUM(Q54:Q66)</f>
        <v>1</v>
      </c>
      <c r="R67" s="3">
        <f>SUM(R54:R66)</f>
        <v>0</v>
      </c>
      <c r="S67" s="3">
        <f>SUM(S54:S66)</f>
        <v>1</v>
      </c>
      <c r="T67" s="3">
        <f t="shared" si="9"/>
        <v>34</v>
      </c>
    </row>
    <row r="68" spans="2:4" ht="12.75">
      <c r="B68" s="86"/>
      <c r="C68" s="86"/>
      <c r="D68" s="86"/>
    </row>
    <row r="69" spans="1:3" ht="12.75">
      <c r="A69" s="87" t="s">
        <v>17</v>
      </c>
      <c r="B69" s="87"/>
      <c r="C69" s="40" t="s">
        <v>68</v>
      </c>
    </row>
    <row r="70" spans="1:20" ht="12.75">
      <c r="A70" s="17">
        <v>1</v>
      </c>
      <c r="B70" s="17" t="s">
        <v>69</v>
      </c>
      <c r="C70" s="43"/>
      <c r="D70" s="34"/>
      <c r="E70" s="62"/>
      <c r="F70" s="17">
        <v>1</v>
      </c>
      <c r="G70" s="17"/>
      <c r="H70" s="17">
        <v>1</v>
      </c>
      <c r="I70" s="17"/>
      <c r="J70" s="17"/>
      <c r="K70" s="17"/>
      <c r="L70" s="17"/>
      <c r="M70" s="17">
        <v>1</v>
      </c>
      <c r="N70" s="17"/>
      <c r="O70" s="17"/>
      <c r="P70" s="17"/>
      <c r="Q70" s="17"/>
      <c r="R70" s="17"/>
      <c r="S70" s="17"/>
      <c r="T70" s="7">
        <f t="shared" si="9"/>
        <v>3</v>
      </c>
    </row>
    <row r="71" spans="1:20" ht="12.75">
      <c r="A71" s="7">
        <f>A70+1</f>
        <v>2</v>
      </c>
      <c r="B71" s="7" t="s">
        <v>70</v>
      </c>
      <c r="C71" s="43"/>
      <c r="D71" s="34"/>
      <c r="E71" s="62"/>
      <c r="F71" s="17">
        <v>1</v>
      </c>
      <c r="G71" s="17"/>
      <c r="H71" s="17"/>
      <c r="I71" s="17"/>
      <c r="J71" s="17"/>
      <c r="K71" s="17"/>
      <c r="L71" s="17"/>
      <c r="M71" s="17">
        <v>1</v>
      </c>
      <c r="N71" s="17"/>
      <c r="O71" s="17"/>
      <c r="P71" s="17"/>
      <c r="Q71" s="17"/>
      <c r="R71" s="17"/>
      <c r="S71" s="17"/>
      <c r="T71" s="7">
        <f t="shared" si="9"/>
        <v>2</v>
      </c>
    </row>
    <row r="72" spans="1:20" ht="12.75">
      <c r="A72" s="7">
        <f>A71+1</f>
        <v>3</v>
      </c>
      <c r="B72" s="17" t="s">
        <v>71</v>
      </c>
      <c r="C72" s="43"/>
      <c r="D72" s="34"/>
      <c r="E72" s="62"/>
      <c r="F72" s="17">
        <v>1</v>
      </c>
      <c r="G72" s="17"/>
      <c r="H72" s="17"/>
      <c r="I72" s="17"/>
      <c r="J72" s="17"/>
      <c r="K72" s="17"/>
      <c r="L72" s="17"/>
      <c r="M72" s="17">
        <v>1</v>
      </c>
      <c r="N72" s="17"/>
      <c r="O72" s="17"/>
      <c r="P72" s="17"/>
      <c r="Q72" s="17"/>
      <c r="R72" s="17"/>
      <c r="S72" s="17"/>
      <c r="T72" s="7">
        <f t="shared" si="9"/>
        <v>2</v>
      </c>
    </row>
    <row r="73" spans="1:20" ht="12.75">
      <c r="A73" s="7">
        <f>A72+1</f>
        <v>4</v>
      </c>
      <c r="B73" s="17" t="s">
        <v>72</v>
      </c>
      <c r="C73" s="43"/>
      <c r="D73" s="34"/>
      <c r="E73" s="62"/>
      <c r="F73" s="17">
        <v>1</v>
      </c>
      <c r="G73" s="17"/>
      <c r="H73" s="17"/>
      <c r="I73" s="17"/>
      <c r="J73" s="17"/>
      <c r="K73" s="17"/>
      <c r="L73" s="17"/>
      <c r="M73" s="17">
        <v>1</v>
      </c>
      <c r="N73" s="17"/>
      <c r="O73" s="17"/>
      <c r="P73" s="17"/>
      <c r="Q73" s="17"/>
      <c r="R73" s="17"/>
      <c r="S73" s="17"/>
      <c r="T73" s="7">
        <f t="shared" si="9"/>
        <v>2</v>
      </c>
    </row>
    <row r="74" spans="1:20" ht="12.75">
      <c r="A74" s="7">
        <f>A73+1</f>
        <v>5</v>
      </c>
      <c r="B74" s="17" t="s">
        <v>73</v>
      </c>
      <c r="C74" s="43"/>
      <c r="D74" s="34"/>
      <c r="E74" s="62"/>
      <c r="F74" s="17">
        <v>0</v>
      </c>
      <c r="G74" s="17"/>
      <c r="H74" s="17"/>
      <c r="I74" s="17"/>
      <c r="J74" s="17"/>
      <c r="K74" s="17"/>
      <c r="L74" s="17"/>
      <c r="M74" s="17">
        <v>0</v>
      </c>
      <c r="N74" s="17"/>
      <c r="O74" s="17"/>
      <c r="P74" s="17"/>
      <c r="Q74" s="17"/>
      <c r="R74" s="17"/>
      <c r="S74" s="17"/>
      <c r="T74" s="7">
        <f t="shared" si="9"/>
        <v>0</v>
      </c>
    </row>
    <row r="75" spans="1:20" ht="12.75">
      <c r="A75" s="7">
        <f>A74+1</f>
        <v>6</v>
      </c>
      <c r="B75" s="17" t="s">
        <v>74</v>
      </c>
      <c r="C75" s="43"/>
      <c r="D75" s="34"/>
      <c r="E75" s="62"/>
      <c r="F75" s="17">
        <v>1</v>
      </c>
      <c r="G75" s="17"/>
      <c r="H75" s="17"/>
      <c r="I75" s="17"/>
      <c r="J75" s="17"/>
      <c r="K75" s="17"/>
      <c r="L75" s="17"/>
      <c r="M75" s="17">
        <v>1</v>
      </c>
      <c r="N75" s="17"/>
      <c r="O75" s="17"/>
      <c r="P75" s="17"/>
      <c r="Q75" s="17"/>
      <c r="R75" s="17"/>
      <c r="S75" s="17"/>
      <c r="T75" s="7">
        <f t="shared" si="9"/>
        <v>2</v>
      </c>
    </row>
    <row r="76" spans="1:20" s="5" customFormat="1" ht="12.75">
      <c r="A76" s="76" t="s">
        <v>21</v>
      </c>
      <c r="B76" s="76"/>
      <c r="C76" s="76"/>
      <c r="D76" s="76"/>
      <c r="E76" s="76"/>
      <c r="F76" s="3">
        <f>SUM(F70:F75)</f>
        <v>5</v>
      </c>
      <c r="G76" s="3">
        <f aca="true" t="shared" si="11" ref="G76:S76">SUM(G70:G75)</f>
        <v>0</v>
      </c>
      <c r="H76" s="3">
        <f t="shared" si="11"/>
        <v>1</v>
      </c>
      <c r="I76" s="3">
        <f t="shared" si="11"/>
        <v>0</v>
      </c>
      <c r="J76" s="3">
        <f t="shared" si="11"/>
        <v>0</v>
      </c>
      <c r="K76" s="3">
        <f t="shared" si="11"/>
        <v>0</v>
      </c>
      <c r="L76" s="3">
        <f>SUM(L70:L75)</f>
        <v>0</v>
      </c>
      <c r="M76" s="3">
        <f t="shared" si="11"/>
        <v>5</v>
      </c>
      <c r="N76" s="3">
        <f>SUM(N70:N75)</f>
        <v>0</v>
      </c>
      <c r="O76" s="3">
        <f t="shared" si="11"/>
        <v>0</v>
      </c>
      <c r="P76" s="3">
        <f t="shared" si="11"/>
        <v>0</v>
      </c>
      <c r="Q76" s="3">
        <f t="shared" si="11"/>
        <v>0</v>
      </c>
      <c r="R76" s="3">
        <f>SUM(R70:R75)</f>
        <v>0</v>
      </c>
      <c r="S76" s="3">
        <f t="shared" si="11"/>
        <v>0</v>
      </c>
      <c r="T76" s="3">
        <f t="shared" si="9"/>
        <v>11</v>
      </c>
    </row>
    <row r="77" spans="1:3" ht="12.75">
      <c r="A77" s="74" t="s">
        <v>18</v>
      </c>
      <c r="B77" s="74"/>
      <c r="C77" s="74"/>
    </row>
    <row r="78" spans="1:3" ht="12.75">
      <c r="A78" s="79" t="s">
        <v>17</v>
      </c>
      <c r="B78" s="79"/>
      <c r="C78" s="40" t="s">
        <v>224</v>
      </c>
    </row>
    <row r="79" spans="1:20" ht="12.75">
      <c r="A79" s="7">
        <v>1</v>
      </c>
      <c r="B79" s="7" t="s">
        <v>75</v>
      </c>
      <c r="C79" s="41"/>
      <c r="D79" s="34"/>
      <c r="E79" s="59"/>
      <c r="F79" s="7">
        <v>1</v>
      </c>
      <c r="G79" s="7"/>
      <c r="H79" s="7"/>
      <c r="I79" s="7"/>
      <c r="J79" s="7"/>
      <c r="K79" s="7"/>
      <c r="L79" s="7"/>
      <c r="M79" s="7">
        <v>1</v>
      </c>
      <c r="N79" s="7"/>
      <c r="O79" s="7"/>
      <c r="P79" s="7"/>
      <c r="Q79" s="7"/>
      <c r="R79" s="7"/>
      <c r="S79" s="7"/>
      <c r="T79" s="7">
        <f t="shared" si="9"/>
        <v>2</v>
      </c>
    </row>
    <row r="80" spans="1:20" s="5" customFormat="1" ht="12.75">
      <c r="A80" s="76" t="s">
        <v>21</v>
      </c>
      <c r="B80" s="76"/>
      <c r="C80" s="76"/>
      <c r="D80" s="76"/>
      <c r="E80" s="76"/>
      <c r="F80" s="3">
        <f>SUM(F79)</f>
        <v>1</v>
      </c>
      <c r="G80" s="3">
        <f aca="true" t="shared" si="12" ref="G80:S80">SUM(G79)</f>
        <v>0</v>
      </c>
      <c r="H80" s="3">
        <f t="shared" si="12"/>
        <v>0</v>
      </c>
      <c r="I80" s="3">
        <f t="shared" si="12"/>
        <v>0</v>
      </c>
      <c r="J80" s="3">
        <f t="shared" si="12"/>
        <v>0</v>
      </c>
      <c r="K80" s="3">
        <f t="shared" si="12"/>
        <v>0</v>
      </c>
      <c r="L80" s="3">
        <f>SUM(L79)</f>
        <v>0</v>
      </c>
      <c r="M80" s="3">
        <f t="shared" si="12"/>
        <v>1</v>
      </c>
      <c r="N80" s="3">
        <f>SUM(N79)</f>
        <v>0</v>
      </c>
      <c r="O80" s="3">
        <f t="shared" si="12"/>
        <v>0</v>
      </c>
      <c r="P80" s="3">
        <f t="shared" si="12"/>
        <v>0</v>
      </c>
      <c r="Q80" s="3">
        <f t="shared" si="12"/>
        <v>0</v>
      </c>
      <c r="R80" s="3">
        <f>SUM(R79)</f>
        <v>0</v>
      </c>
      <c r="S80" s="3">
        <f t="shared" si="12"/>
        <v>0</v>
      </c>
      <c r="T80" s="3">
        <f t="shared" si="9"/>
        <v>2</v>
      </c>
    </row>
    <row r="81" spans="1:3" ht="12.75">
      <c r="A81" s="74" t="s">
        <v>18</v>
      </c>
      <c r="B81" s="74"/>
      <c r="C81" s="74"/>
    </row>
    <row r="82" spans="1:3" ht="12.75">
      <c r="A82" s="87" t="s">
        <v>17</v>
      </c>
      <c r="B82" s="87"/>
      <c r="C82" s="40" t="s">
        <v>223</v>
      </c>
    </row>
    <row r="83" spans="1:20" ht="12.75">
      <c r="A83" s="17">
        <v>1</v>
      </c>
      <c r="B83" s="17" t="s">
        <v>76</v>
      </c>
      <c r="C83" s="43"/>
      <c r="D83" s="34"/>
      <c r="E83" s="62"/>
      <c r="F83" s="17"/>
      <c r="G83" s="17"/>
      <c r="H83" s="17">
        <v>1</v>
      </c>
      <c r="I83" s="17"/>
      <c r="J83" s="17"/>
      <c r="K83" s="17"/>
      <c r="L83" s="17"/>
      <c r="M83" s="17"/>
      <c r="N83" s="17">
        <v>1</v>
      </c>
      <c r="O83" s="17"/>
      <c r="P83" s="17"/>
      <c r="Q83" s="17"/>
      <c r="R83" s="17"/>
      <c r="S83" s="17"/>
      <c r="T83" s="7">
        <f t="shared" si="9"/>
        <v>2</v>
      </c>
    </row>
    <row r="84" spans="1:20" ht="12.75">
      <c r="A84" s="19">
        <f>A83+1</f>
        <v>2</v>
      </c>
      <c r="B84" s="7" t="s">
        <v>77</v>
      </c>
      <c r="C84" s="43"/>
      <c r="D84" s="34"/>
      <c r="E84" s="62"/>
      <c r="F84" s="17"/>
      <c r="G84" s="17"/>
      <c r="H84" s="17"/>
      <c r="I84" s="17"/>
      <c r="J84" s="17"/>
      <c r="K84" s="17"/>
      <c r="L84" s="17"/>
      <c r="M84" s="17">
        <v>1</v>
      </c>
      <c r="N84" s="17"/>
      <c r="O84" s="17"/>
      <c r="P84" s="17"/>
      <c r="Q84" s="17"/>
      <c r="R84" s="17"/>
      <c r="S84" s="17"/>
      <c r="T84" s="7">
        <f t="shared" si="9"/>
        <v>1</v>
      </c>
    </row>
    <row r="85" spans="1:20" s="5" customFormat="1" ht="12.75">
      <c r="A85" s="76" t="s">
        <v>21</v>
      </c>
      <c r="B85" s="76"/>
      <c r="C85" s="76"/>
      <c r="D85" s="76"/>
      <c r="E85" s="76"/>
      <c r="F85" s="3">
        <f>SUM(F83:F84)</f>
        <v>0</v>
      </c>
      <c r="G85" s="3">
        <f aca="true" t="shared" si="13" ref="G85:S85">SUM(G83:G84)</f>
        <v>0</v>
      </c>
      <c r="H85" s="3">
        <f t="shared" si="13"/>
        <v>1</v>
      </c>
      <c r="I85" s="3">
        <f t="shared" si="13"/>
        <v>0</v>
      </c>
      <c r="J85" s="3">
        <f t="shared" si="13"/>
        <v>0</v>
      </c>
      <c r="K85" s="3">
        <f t="shared" si="13"/>
        <v>0</v>
      </c>
      <c r="L85" s="3">
        <f>SUM(L83:L84)</f>
        <v>0</v>
      </c>
      <c r="M85" s="3">
        <f t="shared" si="13"/>
        <v>1</v>
      </c>
      <c r="N85" s="3">
        <f>SUM(N83:N84)</f>
        <v>1</v>
      </c>
      <c r="O85" s="3">
        <f t="shared" si="13"/>
        <v>0</v>
      </c>
      <c r="P85" s="3">
        <f t="shared" si="13"/>
        <v>0</v>
      </c>
      <c r="Q85" s="3">
        <f t="shared" si="13"/>
        <v>0</v>
      </c>
      <c r="R85" s="3">
        <f>SUM(R83:R84)</f>
        <v>0</v>
      </c>
      <c r="S85" s="3">
        <f t="shared" si="13"/>
        <v>0</v>
      </c>
      <c r="T85" s="3">
        <f t="shared" si="9"/>
        <v>3</v>
      </c>
    </row>
    <row r="86" spans="1:3" ht="12.75">
      <c r="A86" s="74" t="s">
        <v>18</v>
      </c>
      <c r="B86" s="74"/>
      <c r="C86" s="74"/>
    </row>
    <row r="87" spans="1:3" ht="12.75">
      <c r="A87" s="79" t="s">
        <v>17</v>
      </c>
      <c r="B87" s="79"/>
      <c r="C87" s="40" t="s">
        <v>213</v>
      </c>
    </row>
    <row r="88" spans="1:20" ht="12.75">
      <c r="A88" s="7">
        <v>1</v>
      </c>
      <c r="B88" s="7" t="s">
        <v>78</v>
      </c>
      <c r="C88" s="41"/>
      <c r="D88" s="34"/>
      <c r="E88" s="59"/>
      <c r="F88" s="7"/>
      <c r="G88" s="7"/>
      <c r="H88" s="7"/>
      <c r="I88" s="7"/>
      <c r="J88" s="7"/>
      <c r="K88" s="7">
        <v>1</v>
      </c>
      <c r="L88" s="7"/>
      <c r="M88" s="7">
        <v>1</v>
      </c>
      <c r="N88" s="7"/>
      <c r="O88" s="7"/>
      <c r="P88" s="7"/>
      <c r="Q88" s="7"/>
      <c r="R88" s="7"/>
      <c r="S88" s="7"/>
      <c r="T88" s="7">
        <f t="shared" si="9"/>
        <v>2</v>
      </c>
    </row>
    <row r="89" spans="1:20" s="5" customFormat="1" ht="12.75">
      <c r="A89" s="76" t="s">
        <v>21</v>
      </c>
      <c r="B89" s="76"/>
      <c r="C89" s="76"/>
      <c r="D89" s="76"/>
      <c r="E89" s="76"/>
      <c r="F89" s="3">
        <f>SUM(F88)</f>
        <v>0</v>
      </c>
      <c r="G89" s="3">
        <f aca="true" t="shared" si="14" ref="G89:S89">SUM(G88)</f>
        <v>0</v>
      </c>
      <c r="H89" s="3">
        <f t="shared" si="14"/>
        <v>0</v>
      </c>
      <c r="I89" s="3">
        <f t="shared" si="14"/>
        <v>0</v>
      </c>
      <c r="J89" s="3">
        <f t="shared" si="14"/>
        <v>0</v>
      </c>
      <c r="K89" s="3">
        <f t="shared" si="14"/>
        <v>1</v>
      </c>
      <c r="L89" s="3">
        <f>SUM(L88)</f>
        <v>0</v>
      </c>
      <c r="M89" s="3">
        <f t="shared" si="14"/>
        <v>1</v>
      </c>
      <c r="N89" s="3">
        <f>SUM(N88)</f>
        <v>0</v>
      </c>
      <c r="O89" s="3">
        <f t="shared" si="14"/>
        <v>0</v>
      </c>
      <c r="P89" s="3">
        <f t="shared" si="14"/>
        <v>0</v>
      </c>
      <c r="Q89" s="3">
        <f t="shared" si="14"/>
        <v>0</v>
      </c>
      <c r="R89" s="3">
        <f>SUM(R88)</f>
        <v>0</v>
      </c>
      <c r="S89" s="3">
        <f t="shared" si="14"/>
        <v>0</v>
      </c>
      <c r="T89" s="3">
        <f t="shared" si="9"/>
        <v>2</v>
      </c>
    </row>
    <row r="90" spans="1:3" ht="12.75">
      <c r="A90" s="74" t="s">
        <v>18</v>
      </c>
      <c r="B90" s="74"/>
      <c r="C90" s="74"/>
    </row>
    <row r="91" spans="1:3" ht="12.75">
      <c r="A91" s="79" t="s">
        <v>17</v>
      </c>
      <c r="B91" s="79"/>
      <c r="C91" s="40" t="s">
        <v>93</v>
      </c>
    </row>
    <row r="92" spans="1:20" s="52" customFormat="1" ht="12.75">
      <c r="A92" s="34">
        <v>1</v>
      </c>
      <c r="B92" s="34" t="s">
        <v>79</v>
      </c>
      <c r="C92" s="51"/>
      <c r="D92" s="34"/>
      <c r="E92" s="60"/>
      <c r="F92" s="34"/>
      <c r="G92" s="34"/>
      <c r="H92" s="34"/>
      <c r="I92" s="34"/>
      <c r="J92" s="34"/>
      <c r="K92" s="34"/>
      <c r="L92" s="34"/>
      <c r="M92" s="34">
        <v>1</v>
      </c>
      <c r="N92" s="34"/>
      <c r="O92" s="34"/>
      <c r="P92" s="34"/>
      <c r="Q92" s="34"/>
      <c r="R92" s="34"/>
      <c r="S92" s="34"/>
      <c r="T92" s="34">
        <f t="shared" si="9"/>
        <v>1</v>
      </c>
    </row>
    <row r="93" spans="1:20" ht="12.75">
      <c r="A93" s="19">
        <f aca="true" t="shared" si="15" ref="A93:A105">A92+1</f>
        <v>2</v>
      </c>
      <c r="B93" s="7" t="s">
        <v>80</v>
      </c>
      <c r="C93" s="44"/>
      <c r="D93" s="34"/>
      <c r="E93" s="60"/>
      <c r="F93" s="7"/>
      <c r="G93" s="7"/>
      <c r="H93" s="7"/>
      <c r="I93" s="7"/>
      <c r="J93" s="7"/>
      <c r="K93" s="7"/>
      <c r="L93" s="7"/>
      <c r="M93" s="7">
        <v>1</v>
      </c>
      <c r="N93" s="7"/>
      <c r="O93" s="7"/>
      <c r="P93" s="7"/>
      <c r="Q93" s="7"/>
      <c r="R93" s="7"/>
      <c r="S93" s="7"/>
      <c r="T93" s="7">
        <f t="shared" si="9"/>
        <v>1</v>
      </c>
    </row>
    <row r="94" spans="1:20" ht="12.75">
      <c r="A94" s="19">
        <f t="shared" si="15"/>
        <v>3</v>
      </c>
      <c r="B94" s="7" t="s">
        <v>81</v>
      </c>
      <c r="C94" s="44"/>
      <c r="D94" s="34"/>
      <c r="E94" s="60"/>
      <c r="F94" s="7"/>
      <c r="G94" s="7"/>
      <c r="H94" s="7"/>
      <c r="I94" s="7"/>
      <c r="J94" s="7"/>
      <c r="K94" s="7"/>
      <c r="L94" s="7"/>
      <c r="M94" s="7">
        <v>1</v>
      </c>
      <c r="N94" s="7"/>
      <c r="O94" s="7"/>
      <c r="P94" s="7"/>
      <c r="Q94" s="7"/>
      <c r="R94" s="7"/>
      <c r="S94" s="7"/>
      <c r="T94" s="7">
        <f t="shared" si="9"/>
        <v>1</v>
      </c>
    </row>
    <row r="95" spans="1:20" ht="12.75">
      <c r="A95" s="19">
        <f t="shared" si="15"/>
        <v>4</v>
      </c>
      <c r="B95" s="7" t="s">
        <v>82</v>
      </c>
      <c r="C95" s="44"/>
      <c r="D95" s="34"/>
      <c r="E95" s="60"/>
      <c r="F95" s="7"/>
      <c r="G95" s="7"/>
      <c r="H95" s="7"/>
      <c r="I95" s="7"/>
      <c r="J95" s="7"/>
      <c r="K95" s="7"/>
      <c r="L95" s="7"/>
      <c r="M95" s="7">
        <v>1</v>
      </c>
      <c r="N95" s="7"/>
      <c r="O95" s="7"/>
      <c r="P95" s="7"/>
      <c r="Q95" s="7"/>
      <c r="R95" s="7"/>
      <c r="S95" s="7"/>
      <c r="T95" s="7">
        <f t="shared" si="9"/>
        <v>1</v>
      </c>
    </row>
    <row r="96" spans="1:20" ht="12.75">
      <c r="A96" s="19">
        <f t="shared" si="15"/>
        <v>5</v>
      </c>
      <c r="B96" s="7" t="s">
        <v>83</v>
      </c>
      <c r="C96" s="44"/>
      <c r="D96" s="34"/>
      <c r="E96" s="60"/>
      <c r="F96" s="7"/>
      <c r="G96" s="7"/>
      <c r="H96" s="7"/>
      <c r="I96" s="7"/>
      <c r="J96" s="7"/>
      <c r="K96" s="7"/>
      <c r="L96" s="7"/>
      <c r="M96" s="7">
        <v>1</v>
      </c>
      <c r="N96" s="7"/>
      <c r="O96" s="7"/>
      <c r="P96" s="7"/>
      <c r="Q96" s="7"/>
      <c r="R96" s="7"/>
      <c r="S96" s="7"/>
      <c r="T96" s="7">
        <f t="shared" si="9"/>
        <v>1</v>
      </c>
    </row>
    <row r="97" spans="1:20" ht="12.75">
      <c r="A97" s="19">
        <f t="shared" si="15"/>
        <v>6</v>
      </c>
      <c r="B97" s="7" t="s">
        <v>84</v>
      </c>
      <c r="C97" s="41"/>
      <c r="D97" s="34"/>
      <c r="E97" s="60"/>
      <c r="F97" s="7"/>
      <c r="G97" s="7"/>
      <c r="H97" s="7"/>
      <c r="I97" s="7"/>
      <c r="J97" s="7"/>
      <c r="K97" s="7"/>
      <c r="L97" s="7"/>
      <c r="M97" s="7">
        <v>1</v>
      </c>
      <c r="N97" s="7"/>
      <c r="O97" s="7"/>
      <c r="P97" s="7"/>
      <c r="Q97" s="7"/>
      <c r="R97" s="7"/>
      <c r="S97" s="7"/>
      <c r="T97" s="7">
        <f t="shared" si="9"/>
        <v>1</v>
      </c>
    </row>
    <row r="98" spans="1:20" ht="12.75">
      <c r="A98" s="19">
        <f t="shared" si="15"/>
        <v>7</v>
      </c>
      <c r="B98" s="7" t="s">
        <v>85</v>
      </c>
      <c r="C98" s="41"/>
      <c r="D98" s="34"/>
      <c r="E98" s="60"/>
      <c r="F98" s="7"/>
      <c r="G98" s="7"/>
      <c r="H98" s="7"/>
      <c r="I98" s="7"/>
      <c r="J98" s="7"/>
      <c r="K98" s="7"/>
      <c r="L98" s="7"/>
      <c r="M98" s="7">
        <v>1</v>
      </c>
      <c r="N98" s="7"/>
      <c r="O98" s="7"/>
      <c r="P98" s="7"/>
      <c r="Q98" s="7"/>
      <c r="R98" s="7"/>
      <c r="S98" s="7"/>
      <c r="T98" s="7">
        <f t="shared" si="9"/>
        <v>1</v>
      </c>
    </row>
    <row r="99" spans="1:20" ht="12.75">
      <c r="A99" s="19">
        <f t="shared" si="15"/>
        <v>8</v>
      </c>
      <c r="B99" s="7" t="s">
        <v>86</v>
      </c>
      <c r="C99" s="41"/>
      <c r="D99" s="34"/>
      <c r="E99" s="60"/>
      <c r="F99" s="7"/>
      <c r="G99" s="7"/>
      <c r="H99" s="7"/>
      <c r="I99" s="7"/>
      <c r="J99" s="7"/>
      <c r="K99" s="7"/>
      <c r="L99" s="7"/>
      <c r="M99" s="7">
        <v>1</v>
      </c>
      <c r="N99" s="7"/>
      <c r="O99" s="7"/>
      <c r="P99" s="7"/>
      <c r="Q99" s="7"/>
      <c r="R99" s="7"/>
      <c r="S99" s="7"/>
      <c r="T99" s="7">
        <f t="shared" si="9"/>
        <v>1</v>
      </c>
    </row>
    <row r="100" spans="1:20" ht="12.75">
      <c r="A100" s="19">
        <f t="shared" si="15"/>
        <v>9</v>
      </c>
      <c r="B100" s="7" t="s">
        <v>87</v>
      </c>
      <c r="C100" s="41"/>
      <c r="D100" s="34"/>
      <c r="E100" s="60"/>
      <c r="F100" s="7"/>
      <c r="G100" s="7"/>
      <c r="H100" s="7"/>
      <c r="I100" s="7"/>
      <c r="J100" s="7"/>
      <c r="K100" s="7"/>
      <c r="L100" s="7"/>
      <c r="M100" s="7">
        <v>1</v>
      </c>
      <c r="N100" s="7"/>
      <c r="O100" s="7"/>
      <c r="P100" s="7"/>
      <c r="Q100" s="7"/>
      <c r="R100" s="7"/>
      <c r="S100" s="7"/>
      <c r="T100" s="7">
        <f t="shared" si="9"/>
        <v>1</v>
      </c>
    </row>
    <row r="101" spans="1:20" ht="12.75">
      <c r="A101" s="19">
        <f t="shared" si="15"/>
        <v>10</v>
      </c>
      <c r="B101" s="7" t="s">
        <v>88</v>
      </c>
      <c r="C101" s="41"/>
      <c r="D101" s="34"/>
      <c r="E101" s="60"/>
      <c r="F101" s="7"/>
      <c r="G101" s="7"/>
      <c r="H101" s="7">
        <v>1</v>
      </c>
      <c r="I101" s="7"/>
      <c r="J101" s="7"/>
      <c r="K101" s="7"/>
      <c r="L101" s="7"/>
      <c r="M101" s="7">
        <v>1</v>
      </c>
      <c r="N101" s="7"/>
      <c r="O101" s="7"/>
      <c r="P101" s="7"/>
      <c r="Q101" s="7"/>
      <c r="R101" s="7"/>
      <c r="S101" s="7"/>
      <c r="T101" s="7">
        <f t="shared" si="9"/>
        <v>2</v>
      </c>
    </row>
    <row r="102" spans="1:20" ht="12.75">
      <c r="A102" s="19">
        <f t="shared" si="15"/>
        <v>11</v>
      </c>
      <c r="B102" s="7" t="s">
        <v>89</v>
      </c>
      <c r="C102" s="41"/>
      <c r="D102" s="34"/>
      <c r="E102" s="60"/>
      <c r="F102" s="7"/>
      <c r="G102" s="7"/>
      <c r="H102" s="7"/>
      <c r="I102" s="7"/>
      <c r="J102" s="7"/>
      <c r="K102" s="7"/>
      <c r="L102" s="7"/>
      <c r="M102" s="7">
        <v>1</v>
      </c>
      <c r="N102" s="7"/>
      <c r="O102" s="7"/>
      <c r="P102" s="7"/>
      <c r="Q102" s="7"/>
      <c r="R102" s="7"/>
      <c r="S102" s="7"/>
      <c r="T102" s="7">
        <f t="shared" si="9"/>
        <v>1</v>
      </c>
    </row>
    <row r="103" spans="1:20" ht="12.75">
      <c r="A103" s="19">
        <f t="shared" si="15"/>
        <v>12</v>
      </c>
      <c r="B103" s="20" t="s">
        <v>90</v>
      </c>
      <c r="C103" s="41"/>
      <c r="D103" s="34"/>
      <c r="E103" s="60"/>
      <c r="F103" s="7"/>
      <c r="G103" s="7"/>
      <c r="H103" s="7"/>
      <c r="I103" s="7"/>
      <c r="J103" s="7"/>
      <c r="K103" s="7"/>
      <c r="L103" s="7"/>
      <c r="M103" s="7">
        <v>1</v>
      </c>
      <c r="N103" s="7"/>
      <c r="O103" s="7"/>
      <c r="P103" s="7"/>
      <c r="Q103" s="7"/>
      <c r="R103" s="7"/>
      <c r="S103" s="7"/>
      <c r="T103" s="7">
        <f t="shared" si="9"/>
        <v>1</v>
      </c>
    </row>
    <row r="104" spans="1:20" ht="12.75">
      <c r="A104" s="19">
        <f t="shared" si="15"/>
        <v>13</v>
      </c>
      <c r="B104" s="7" t="s">
        <v>91</v>
      </c>
      <c r="C104" s="41"/>
      <c r="D104" s="34"/>
      <c r="E104" s="61"/>
      <c r="F104" s="7"/>
      <c r="G104" s="7"/>
      <c r="H104" s="7"/>
      <c r="I104" s="7"/>
      <c r="J104" s="7"/>
      <c r="K104" s="7"/>
      <c r="L104" s="7"/>
      <c r="M104" s="7">
        <v>1</v>
      </c>
      <c r="N104" s="7"/>
      <c r="O104" s="7"/>
      <c r="P104" s="7"/>
      <c r="Q104" s="7"/>
      <c r="R104" s="7"/>
      <c r="S104" s="7"/>
      <c r="T104" s="7">
        <f t="shared" si="9"/>
        <v>1</v>
      </c>
    </row>
    <row r="105" spans="1:20" ht="12.75">
      <c r="A105" s="19">
        <f t="shared" si="15"/>
        <v>14</v>
      </c>
      <c r="B105" s="7" t="s">
        <v>92</v>
      </c>
      <c r="C105" s="41"/>
      <c r="D105" s="34"/>
      <c r="E105" s="60"/>
      <c r="F105" s="7"/>
      <c r="G105" s="7"/>
      <c r="H105" s="7"/>
      <c r="I105" s="7"/>
      <c r="J105" s="7"/>
      <c r="K105" s="7"/>
      <c r="L105" s="7"/>
      <c r="M105" s="7">
        <v>1</v>
      </c>
      <c r="N105" s="7"/>
      <c r="O105" s="7"/>
      <c r="P105" s="7"/>
      <c r="Q105" s="7"/>
      <c r="R105" s="7"/>
      <c r="S105" s="7"/>
      <c r="T105" s="7">
        <f t="shared" si="9"/>
        <v>1</v>
      </c>
    </row>
    <row r="106" spans="1:20" s="5" customFormat="1" ht="12.75">
      <c r="A106" s="76" t="s">
        <v>21</v>
      </c>
      <c r="B106" s="76"/>
      <c r="C106" s="76"/>
      <c r="D106" s="76"/>
      <c r="E106" s="76"/>
      <c r="F106" s="28">
        <f>SUM(F92:F105)</f>
        <v>0</v>
      </c>
      <c r="G106" s="28">
        <f aca="true" t="shared" si="16" ref="G106:S106">SUM(G92:G105)</f>
        <v>0</v>
      </c>
      <c r="H106" s="28">
        <f t="shared" si="16"/>
        <v>1</v>
      </c>
      <c r="I106" s="28">
        <f t="shared" si="16"/>
        <v>0</v>
      </c>
      <c r="J106" s="28">
        <f t="shared" si="16"/>
        <v>0</v>
      </c>
      <c r="K106" s="28">
        <f t="shared" si="16"/>
        <v>0</v>
      </c>
      <c r="L106" s="28">
        <f>SUM(L92:L105)</f>
        <v>0</v>
      </c>
      <c r="M106" s="28">
        <f t="shared" si="16"/>
        <v>14</v>
      </c>
      <c r="N106" s="28">
        <f>SUM(N92:N105)</f>
        <v>0</v>
      </c>
      <c r="O106" s="28">
        <f t="shared" si="16"/>
        <v>0</v>
      </c>
      <c r="P106" s="28">
        <f t="shared" si="16"/>
        <v>0</v>
      </c>
      <c r="Q106" s="28">
        <f t="shared" si="16"/>
        <v>0</v>
      </c>
      <c r="R106" s="28">
        <f>SUM(R92:R105)</f>
        <v>0</v>
      </c>
      <c r="S106" s="28">
        <f t="shared" si="16"/>
        <v>0</v>
      </c>
      <c r="T106" s="3">
        <f t="shared" si="9"/>
        <v>15</v>
      </c>
    </row>
    <row r="107" spans="1:5" ht="12.75">
      <c r="A107" s="74" t="s">
        <v>18</v>
      </c>
      <c r="B107" s="74"/>
      <c r="C107" s="74"/>
      <c r="E107" s="63"/>
    </row>
    <row r="108" spans="1:3" ht="12.75">
      <c r="A108" s="87" t="s">
        <v>17</v>
      </c>
      <c r="B108" s="87"/>
      <c r="C108" s="40" t="s">
        <v>96</v>
      </c>
    </row>
    <row r="109" spans="1:20" ht="12.75">
      <c r="A109" s="17">
        <v>1</v>
      </c>
      <c r="B109" s="17" t="s">
        <v>97</v>
      </c>
      <c r="C109" s="43"/>
      <c r="D109" s="34"/>
      <c r="E109" s="62"/>
      <c r="F109" s="17">
        <v>1</v>
      </c>
      <c r="G109" s="17"/>
      <c r="H109" s="17"/>
      <c r="I109" s="17"/>
      <c r="J109" s="17"/>
      <c r="K109" s="17"/>
      <c r="L109" s="17"/>
      <c r="M109" s="17">
        <v>1</v>
      </c>
      <c r="N109" s="17"/>
      <c r="O109" s="17"/>
      <c r="P109" s="17"/>
      <c r="Q109" s="17"/>
      <c r="R109" s="17"/>
      <c r="S109" s="17"/>
      <c r="T109" s="7">
        <f t="shared" si="9"/>
        <v>2</v>
      </c>
    </row>
    <row r="110" spans="1:20" ht="12.75">
      <c r="A110" s="19">
        <f>A109+1</f>
        <v>2</v>
      </c>
      <c r="B110" s="7" t="s">
        <v>98</v>
      </c>
      <c r="C110" s="43"/>
      <c r="D110" s="34"/>
      <c r="E110" s="62"/>
      <c r="F110" s="17">
        <v>1</v>
      </c>
      <c r="G110" s="17"/>
      <c r="H110" s="17"/>
      <c r="I110" s="17"/>
      <c r="J110" s="17"/>
      <c r="K110" s="17"/>
      <c r="L110" s="17"/>
      <c r="M110" s="17">
        <v>1</v>
      </c>
      <c r="N110" s="17"/>
      <c r="O110" s="17"/>
      <c r="P110" s="17"/>
      <c r="Q110" s="17"/>
      <c r="R110" s="17"/>
      <c r="S110" s="17"/>
      <c r="T110" s="7">
        <f t="shared" si="9"/>
        <v>2</v>
      </c>
    </row>
    <row r="111" spans="1:20" s="5" customFormat="1" ht="12.75">
      <c r="A111" s="76" t="s">
        <v>21</v>
      </c>
      <c r="B111" s="76"/>
      <c r="C111" s="76"/>
      <c r="D111" s="76"/>
      <c r="E111" s="76"/>
      <c r="F111" s="3">
        <f>SUM(F109:F110)</f>
        <v>2</v>
      </c>
      <c r="G111" s="3">
        <f aca="true" t="shared" si="17" ref="G111:S111">SUM(G109:G110)</f>
        <v>0</v>
      </c>
      <c r="H111" s="3">
        <f t="shared" si="17"/>
        <v>0</v>
      </c>
      <c r="I111" s="3">
        <f t="shared" si="17"/>
        <v>0</v>
      </c>
      <c r="J111" s="3">
        <f t="shared" si="17"/>
        <v>0</v>
      </c>
      <c r="K111" s="3">
        <f t="shared" si="17"/>
        <v>0</v>
      </c>
      <c r="L111" s="3">
        <f>SUM(L109:L110)</f>
        <v>0</v>
      </c>
      <c r="M111" s="3">
        <f t="shared" si="17"/>
        <v>2</v>
      </c>
      <c r="N111" s="3">
        <f>SUM(N109:N110)</f>
        <v>0</v>
      </c>
      <c r="O111" s="3">
        <f t="shared" si="17"/>
        <v>0</v>
      </c>
      <c r="P111" s="3">
        <f t="shared" si="17"/>
        <v>0</v>
      </c>
      <c r="Q111" s="3">
        <f t="shared" si="17"/>
        <v>0</v>
      </c>
      <c r="R111" s="3">
        <f>SUM(R109:R110)</f>
        <v>0</v>
      </c>
      <c r="S111" s="3">
        <f t="shared" si="17"/>
        <v>0</v>
      </c>
      <c r="T111" s="3">
        <f aca="true" t="shared" si="18" ref="T111:T128">SUM(F111:S111)</f>
        <v>4</v>
      </c>
    </row>
    <row r="112" spans="1:3" ht="12.75">
      <c r="A112" s="74" t="s">
        <v>18</v>
      </c>
      <c r="B112" s="74"/>
      <c r="C112" s="74"/>
    </row>
    <row r="113" spans="1:20" s="37" customFormat="1" ht="12.75">
      <c r="A113" s="89" t="s">
        <v>17</v>
      </c>
      <c r="B113" s="89"/>
      <c r="C113" s="45" t="s">
        <v>99</v>
      </c>
      <c r="D113" s="18"/>
      <c r="E113" s="64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6"/>
    </row>
    <row r="114" spans="1:20" s="37" customFormat="1" ht="12.75">
      <c r="A114" s="19">
        <v>1</v>
      </c>
      <c r="B114" s="19" t="s">
        <v>100</v>
      </c>
      <c r="C114" s="46"/>
      <c r="D114" s="34"/>
      <c r="E114" s="65"/>
      <c r="F114" s="19"/>
      <c r="G114" s="19"/>
      <c r="H114" s="19"/>
      <c r="I114" s="19"/>
      <c r="J114" s="19"/>
      <c r="K114" s="19"/>
      <c r="L114" s="19"/>
      <c r="M114" s="19">
        <v>1</v>
      </c>
      <c r="N114" s="19"/>
      <c r="O114" s="19"/>
      <c r="P114" s="19"/>
      <c r="Q114" s="19"/>
      <c r="R114" s="19"/>
      <c r="S114" s="19"/>
      <c r="T114" s="7">
        <f t="shared" si="18"/>
        <v>1</v>
      </c>
    </row>
    <row r="115" spans="1:20" s="37" customFormat="1" ht="12.75">
      <c r="A115" s="19">
        <f>A114+1</f>
        <v>2</v>
      </c>
      <c r="B115" s="19" t="s">
        <v>101</v>
      </c>
      <c r="C115" s="47"/>
      <c r="D115" s="34"/>
      <c r="E115" s="65"/>
      <c r="F115" s="19"/>
      <c r="G115" s="19"/>
      <c r="H115" s="19"/>
      <c r="I115" s="19"/>
      <c r="J115" s="19"/>
      <c r="K115" s="19"/>
      <c r="L115" s="19"/>
      <c r="M115" s="19">
        <v>1</v>
      </c>
      <c r="N115" s="19"/>
      <c r="O115" s="19"/>
      <c r="P115" s="19"/>
      <c r="Q115" s="19"/>
      <c r="R115" s="19"/>
      <c r="S115" s="19"/>
      <c r="T115" s="7">
        <f t="shared" si="18"/>
        <v>1</v>
      </c>
    </row>
    <row r="116" spans="1:20" s="37" customFormat="1" ht="12.75">
      <c r="A116" s="19">
        <f>A115+1</f>
        <v>3</v>
      </c>
      <c r="B116" s="19" t="s">
        <v>102</v>
      </c>
      <c r="C116" s="47"/>
      <c r="D116" s="34"/>
      <c r="E116" s="65"/>
      <c r="F116" s="19">
        <v>1</v>
      </c>
      <c r="G116" s="19"/>
      <c r="H116" s="19"/>
      <c r="I116" s="19"/>
      <c r="J116" s="19"/>
      <c r="K116" s="19"/>
      <c r="L116" s="19"/>
      <c r="M116" s="19">
        <v>1</v>
      </c>
      <c r="N116" s="19"/>
      <c r="O116" s="19"/>
      <c r="P116" s="19"/>
      <c r="Q116" s="19"/>
      <c r="R116" s="19"/>
      <c r="S116" s="19"/>
      <c r="T116" s="7">
        <f t="shared" si="18"/>
        <v>2</v>
      </c>
    </row>
    <row r="117" spans="1:20" s="37" customFormat="1" ht="12.75">
      <c r="A117" s="19">
        <f>A116+1</f>
        <v>4</v>
      </c>
      <c r="B117" s="19" t="s">
        <v>103</v>
      </c>
      <c r="C117" s="46"/>
      <c r="D117" s="34"/>
      <c r="E117" s="65"/>
      <c r="F117" s="19">
        <v>1</v>
      </c>
      <c r="G117" s="19"/>
      <c r="H117" s="19"/>
      <c r="I117" s="19"/>
      <c r="J117" s="19"/>
      <c r="K117" s="19"/>
      <c r="L117" s="19"/>
      <c r="M117" s="19">
        <v>1</v>
      </c>
      <c r="N117" s="19"/>
      <c r="O117" s="19"/>
      <c r="P117" s="19"/>
      <c r="Q117" s="19"/>
      <c r="R117" s="19"/>
      <c r="S117" s="19"/>
      <c r="T117" s="7">
        <f t="shared" si="18"/>
        <v>2</v>
      </c>
    </row>
    <row r="118" spans="1:20" s="37" customFormat="1" ht="12.75">
      <c r="A118" s="19">
        <f>A117+1</f>
        <v>5</v>
      </c>
      <c r="B118" s="19" t="s">
        <v>104</v>
      </c>
      <c r="C118" s="46"/>
      <c r="D118" s="34"/>
      <c r="E118" s="65"/>
      <c r="F118" s="19"/>
      <c r="G118" s="19"/>
      <c r="H118" s="19">
        <v>0</v>
      </c>
      <c r="I118" s="19"/>
      <c r="J118" s="19"/>
      <c r="K118" s="19"/>
      <c r="L118" s="19"/>
      <c r="M118" s="19"/>
      <c r="N118" s="19">
        <v>0</v>
      </c>
      <c r="O118" s="19"/>
      <c r="P118" s="19"/>
      <c r="Q118" s="19"/>
      <c r="R118" s="19"/>
      <c r="S118" s="19"/>
      <c r="T118" s="7">
        <f t="shared" si="18"/>
        <v>0</v>
      </c>
    </row>
    <row r="119" spans="1:20" s="23" customFormat="1" ht="12.75">
      <c r="A119" s="88" t="s">
        <v>21</v>
      </c>
      <c r="B119" s="88"/>
      <c r="C119" s="88"/>
      <c r="D119" s="88"/>
      <c r="E119" s="88"/>
      <c r="F119" s="29">
        <f aca="true" t="shared" si="19" ref="F119:S119">SUM(F114:F118)</f>
        <v>2</v>
      </c>
      <c r="G119" s="29">
        <f t="shared" si="19"/>
        <v>0</v>
      </c>
      <c r="H119" s="29">
        <f t="shared" si="19"/>
        <v>0</v>
      </c>
      <c r="I119" s="29">
        <f t="shared" si="19"/>
        <v>0</v>
      </c>
      <c r="J119" s="29">
        <f t="shared" si="19"/>
        <v>0</v>
      </c>
      <c r="K119" s="29">
        <f t="shared" si="19"/>
        <v>0</v>
      </c>
      <c r="L119" s="29">
        <f>SUM(L114:L118)</f>
        <v>0</v>
      </c>
      <c r="M119" s="29">
        <f t="shared" si="19"/>
        <v>4</v>
      </c>
      <c r="N119" s="29">
        <f>SUM(N114:N118)</f>
        <v>0</v>
      </c>
      <c r="O119" s="29">
        <f t="shared" si="19"/>
        <v>0</v>
      </c>
      <c r="P119" s="29">
        <f t="shared" si="19"/>
        <v>0</v>
      </c>
      <c r="Q119" s="29">
        <f t="shared" si="19"/>
        <v>0</v>
      </c>
      <c r="R119" s="29">
        <f>SUM(R114:R118)</f>
        <v>0</v>
      </c>
      <c r="S119" s="29">
        <f t="shared" si="19"/>
        <v>0</v>
      </c>
      <c r="T119" s="3">
        <f t="shared" si="18"/>
        <v>6</v>
      </c>
    </row>
    <row r="120" spans="1:20" s="37" customFormat="1" ht="12.75">
      <c r="A120" s="18"/>
      <c r="B120" s="90" t="s">
        <v>18</v>
      </c>
      <c r="C120" s="90"/>
      <c r="D120" s="90"/>
      <c r="E120" s="64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6"/>
    </row>
    <row r="121" spans="1:3" ht="12.75">
      <c r="A121" s="87" t="s">
        <v>17</v>
      </c>
      <c r="B121" s="87"/>
      <c r="C121" s="40" t="s">
        <v>105</v>
      </c>
    </row>
    <row r="122" spans="1:20" ht="12.75">
      <c r="A122" s="17">
        <v>1</v>
      </c>
      <c r="B122" s="17" t="s">
        <v>106</v>
      </c>
      <c r="C122" s="43"/>
      <c r="D122" s="35"/>
      <c r="E122" s="62"/>
      <c r="F122" s="17">
        <v>1</v>
      </c>
      <c r="G122" s="17"/>
      <c r="H122" s="17"/>
      <c r="I122" s="17"/>
      <c r="J122" s="17"/>
      <c r="K122" s="17"/>
      <c r="L122" s="17"/>
      <c r="M122" s="17">
        <v>1</v>
      </c>
      <c r="N122" s="17"/>
      <c r="O122" s="17"/>
      <c r="P122" s="17"/>
      <c r="Q122" s="17"/>
      <c r="R122" s="17"/>
      <c r="S122" s="17"/>
      <c r="T122" s="7">
        <f t="shared" si="18"/>
        <v>2</v>
      </c>
    </row>
    <row r="123" spans="1:20" ht="12.75">
      <c r="A123" s="17">
        <f>A122+1</f>
        <v>2</v>
      </c>
      <c r="B123" s="7" t="s">
        <v>107</v>
      </c>
      <c r="C123" s="43"/>
      <c r="D123" s="34"/>
      <c r="E123" s="62"/>
      <c r="F123" s="17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7">
        <f t="shared" si="18"/>
        <v>1</v>
      </c>
    </row>
    <row r="124" spans="1:20" ht="12.75">
      <c r="A124" s="17">
        <f>A123+1</f>
        <v>3</v>
      </c>
      <c r="B124" s="17" t="s">
        <v>108</v>
      </c>
      <c r="C124" s="43"/>
      <c r="D124" s="34"/>
      <c r="E124" s="62"/>
      <c r="F124" s="17">
        <v>1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7">
        <f t="shared" si="18"/>
        <v>1</v>
      </c>
    </row>
    <row r="125" spans="1:20" ht="12.75">
      <c r="A125" s="17">
        <f>A124+1</f>
        <v>4</v>
      </c>
      <c r="B125" s="17" t="s">
        <v>109</v>
      </c>
      <c r="C125" s="43"/>
      <c r="D125" s="34"/>
      <c r="E125" s="62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7">
        <f t="shared" si="18"/>
        <v>1</v>
      </c>
    </row>
    <row r="126" spans="1:20" ht="12.75">
      <c r="A126" s="17">
        <f>A125+1</f>
        <v>5</v>
      </c>
      <c r="B126" s="17" t="s">
        <v>110</v>
      </c>
      <c r="C126" s="43"/>
      <c r="D126" s="34"/>
      <c r="E126" s="62"/>
      <c r="F126" s="17">
        <v>1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7">
        <f t="shared" si="18"/>
        <v>1</v>
      </c>
    </row>
    <row r="127" spans="1:20" ht="12.75">
      <c r="A127" s="17">
        <f>A126+1</f>
        <v>6</v>
      </c>
      <c r="B127" s="17" t="s">
        <v>111</v>
      </c>
      <c r="C127" s="43"/>
      <c r="D127" s="34"/>
      <c r="E127" s="62"/>
      <c r="F127" s="17">
        <v>1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7">
        <f t="shared" si="18"/>
        <v>1</v>
      </c>
    </row>
    <row r="128" spans="1:20" s="5" customFormat="1" ht="12.75">
      <c r="A128" s="73" t="s">
        <v>21</v>
      </c>
      <c r="B128" s="73"/>
      <c r="C128" s="73"/>
      <c r="D128" s="73"/>
      <c r="E128" s="73"/>
      <c r="F128" s="21">
        <f>SUM(F122:F127)</f>
        <v>5</v>
      </c>
      <c r="G128" s="21">
        <f aca="true" t="shared" si="20" ref="G128:S128">SUM(G122:G127)</f>
        <v>0</v>
      </c>
      <c r="H128" s="21">
        <f t="shared" si="20"/>
        <v>0</v>
      </c>
      <c r="I128" s="21">
        <f t="shared" si="20"/>
        <v>0</v>
      </c>
      <c r="J128" s="21">
        <f t="shared" si="20"/>
        <v>0</v>
      </c>
      <c r="K128" s="21">
        <f t="shared" si="20"/>
        <v>0</v>
      </c>
      <c r="L128" s="21">
        <f>SUM(L122:L127)</f>
        <v>0</v>
      </c>
      <c r="M128" s="21">
        <f t="shared" si="20"/>
        <v>2</v>
      </c>
      <c r="N128" s="21">
        <f>SUM(N122:N127)</f>
        <v>0</v>
      </c>
      <c r="O128" s="21">
        <f t="shared" si="20"/>
        <v>0</v>
      </c>
      <c r="P128" s="21">
        <f t="shared" si="20"/>
        <v>0</v>
      </c>
      <c r="Q128" s="21">
        <f t="shared" si="20"/>
        <v>0</v>
      </c>
      <c r="R128" s="21">
        <f>SUM(R122:R127)</f>
        <v>0</v>
      </c>
      <c r="S128" s="21">
        <f t="shared" si="20"/>
        <v>0</v>
      </c>
      <c r="T128" s="3">
        <f t="shared" si="18"/>
        <v>7</v>
      </c>
    </row>
    <row r="129" spans="1:3" ht="12.75">
      <c r="A129" s="74" t="s">
        <v>18</v>
      </c>
      <c r="B129" s="74"/>
      <c r="C129" s="74"/>
    </row>
    <row r="130" spans="1:3" ht="12.75">
      <c r="A130" s="75" t="s">
        <v>17</v>
      </c>
      <c r="B130" s="75"/>
      <c r="C130" s="40" t="s">
        <v>112</v>
      </c>
    </row>
    <row r="131" spans="1:20" ht="12.75">
      <c r="A131" s="17">
        <v>1</v>
      </c>
      <c r="B131" s="17" t="s">
        <v>113</v>
      </c>
      <c r="C131" s="43"/>
      <c r="D131" s="34"/>
      <c r="E131" s="62"/>
      <c r="F131" s="17"/>
      <c r="G131" s="17"/>
      <c r="H131" s="17"/>
      <c r="I131" s="17"/>
      <c r="J131" s="17"/>
      <c r="K131" s="17"/>
      <c r="L131" s="17"/>
      <c r="M131" s="17">
        <v>1</v>
      </c>
      <c r="N131" s="17"/>
      <c r="O131" s="17"/>
      <c r="P131" s="17"/>
      <c r="Q131" s="17"/>
      <c r="R131" s="17"/>
      <c r="S131" s="17"/>
      <c r="T131" s="7">
        <f aca="true" t="shared" si="21" ref="T131:T144">SUM(F131:S131)</f>
        <v>1</v>
      </c>
    </row>
    <row r="132" spans="1:20" ht="12.75">
      <c r="A132" s="17">
        <f>A131+1</f>
        <v>2</v>
      </c>
      <c r="B132" s="7" t="s">
        <v>114</v>
      </c>
      <c r="C132" s="43"/>
      <c r="D132" s="34"/>
      <c r="E132" s="62"/>
      <c r="F132" s="17"/>
      <c r="G132" s="17"/>
      <c r="H132" s="17"/>
      <c r="I132" s="17"/>
      <c r="J132" s="17"/>
      <c r="K132" s="17"/>
      <c r="L132" s="17"/>
      <c r="M132" s="17">
        <v>1</v>
      </c>
      <c r="N132" s="17"/>
      <c r="O132" s="17"/>
      <c r="P132" s="17"/>
      <c r="Q132" s="17"/>
      <c r="R132" s="17"/>
      <c r="S132" s="17"/>
      <c r="T132" s="7">
        <f t="shared" si="21"/>
        <v>1</v>
      </c>
    </row>
    <row r="133" spans="1:20" ht="12.75">
      <c r="A133" s="17">
        <f aca="true" t="shared" si="22" ref="A133:A143">A132+1</f>
        <v>3</v>
      </c>
      <c r="B133" s="17" t="s">
        <v>115</v>
      </c>
      <c r="C133" s="48"/>
      <c r="D133" s="7"/>
      <c r="E133" s="62"/>
      <c r="F133" s="17"/>
      <c r="G133" s="17"/>
      <c r="H133" s="17"/>
      <c r="I133" s="17"/>
      <c r="J133" s="17"/>
      <c r="K133" s="17"/>
      <c r="L133" s="17"/>
      <c r="M133" s="17">
        <v>1</v>
      </c>
      <c r="N133" s="17"/>
      <c r="O133" s="17"/>
      <c r="P133" s="17"/>
      <c r="Q133" s="17"/>
      <c r="R133" s="17"/>
      <c r="S133" s="17"/>
      <c r="T133" s="7">
        <f t="shared" si="21"/>
        <v>1</v>
      </c>
    </row>
    <row r="134" spans="1:20" ht="12.75">
      <c r="A134" s="17">
        <f t="shared" si="22"/>
        <v>4</v>
      </c>
      <c r="B134" s="17" t="s">
        <v>116</v>
      </c>
      <c r="C134" s="43"/>
      <c r="D134" s="34"/>
      <c r="E134" s="62"/>
      <c r="F134" s="17"/>
      <c r="G134" s="17"/>
      <c r="H134" s="17"/>
      <c r="I134" s="17"/>
      <c r="J134" s="17"/>
      <c r="K134" s="17"/>
      <c r="L134" s="17"/>
      <c r="M134" s="17">
        <v>1</v>
      </c>
      <c r="N134" s="17"/>
      <c r="O134" s="17"/>
      <c r="P134" s="17"/>
      <c r="Q134" s="17"/>
      <c r="R134" s="17"/>
      <c r="S134" s="17"/>
      <c r="T134" s="7">
        <f t="shared" si="21"/>
        <v>1</v>
      </c>
    </row>
    <row r="135" spans="1:20" ht="12.75">
      <c r="A135" s="17">
        <f t="shared" si="22"/>
        <v>5</v>
      </c>
      <c r="B135" s="17" t="s">
        <v>117</v>
      </c>
      <c r="C135" s="43"/>
      <c r="D135" s="34"/>
      <c r="E135" s="62"/>
      <c r="F135" s="17">
        <v>1</v>
      </c>
      <c r="G135" s="17"/>
      <c r="H135" s="17"/>
      <c r="I135" s="17"/>
      <c r="J135" s="17"/>
      <c r="K135" s="17"/>
      <c r="L135" s="17"/>
      <c r="M135" s="17">
        <v>1</v>
      </c>
      <c r="N135" s="17"/>
      <c r="O135" s="17"/>
      <c r="P135" s="17"/>
      <c r="Q135" s="17"/>
      <c r="R135" s="17"/>
      <c r="S135" s="17"/>
      <c r="T135" s="7">
        <f t="shared" si="21"/>
        <v>2</v>
      </c>
    </row>
    <row r="136" spans="1:20" ht="12.75">
      <c r="A136" s="17">
        <f t="shared" si="22"/>
        <v>6</v>
      </c>
      <c r="B136" s="17" t="s">
        <v>118</v>
      </c>
      <c r="C136" s="43"/>
      <c r="D136" s="34"/>
      <c r="E136" s="62"/>
      <c r="F136" s="17">
        <v>1</v>
      </c>
      <c r="G136" s="17"/>
      <c r="H136" s="17"/>
      <c r="I136" s="17"/>
      <c r="J136" s="17"/>
      <c r="K136" s="17"/>
      <c r="L136" s="17"/>
      <c r="M136" s="17">
        <v>1</v>
      </c>
      <c r="N136" s="17"/>
      <c r="O136" s="17"/>
      <c r="P136" s="17"/>
      <c r="Q136" s="17"/>
      <c r="R136" s="17"/>
      <c r="S136" s="17"/>
      <c r="T136" s="7">
        <f t="shared" si="21"/>
        <v>2</v>
      </c>
    </row>
    <row r="137" spans="1:20" ht="12.75">
      <c r="A137" s="17">
        <f t="shared" si="22"/>
        <v>7</v>
      </c>
      <c r="B137" s="17" t="s">
        <v>119</v>
      </c>
      <c r="C137" s="43"/>
      <c r="D137" s="34"/>
      <c r="E137" s="62"/>
      <c r="F137" s="17"/>
      <c r="G137" s="17"/>
      <c r="H137" s="17"/>
      <c r="I137" s="17"/>
      <c r="J137" s="17"/>
      <c r="K137" s="17"/>
      <c r="L137" s="17"/>
      <c r="M137" s="17">
        <v>1</v>
      </c>
      <c r="N137" s="17"/>
      <c r="O137" s="17"/>
      <c r="P137" s="17"/>
      <c r="Q137" s="17"/>
      <c r="R137" s="17"/>
      <c r="S137" s="17"/>
      <c r="T137" s="7">
        <f t="shared" si="21"/>
        <v>1</v>
      </c>
    </row>
    <row r="138" spans="1:20" ht="12.75">
      <c r="A138" s="17">
        <f t="shared" si="22"/>
        <v>8</v>
      </c>
      <c r="B138" s="17" t="s">
        <v>120</v>
      </c>
      <c r="C138" s="43"/>
      <c r="D138" s="34"/>
      <c r="E138" s="62"/>
      <c r="F138" s="17"/>
      <c r="G138" s="17"/>
      <c r="H138" s="17"/>
      <c r="I138" s="17"/>
      <c r="J138" s="17"/>
      <c r="K138" s="17"/>
      <c r="L138" s="17"/>
      <c r="M138" s="17">
        <v>1</v>
      </c>
      <c r="N138" s="17"/>
      <c r="O138" s="17"/>
      <c r="P138" s="17"/>
      <c r="Q138" s="17"/>
      <c r="R138" s="17"/>
      <c r="S138" s="17"/>
      <c r="T138" s="7">
        <f t="shared" si="21"/>
        <v>1</v>
      </c>
    </row>
    <row r="139" spans="1:20" ht="12.75">
      <c r="A139" s="17">
        <f t="shared" si="22"/>
        <v>9</v>
      </c>
      <c r="B139" s="17" t="s">
        <v>121</v>
      </c>
      <c r="C139" s="43"/>
      <c r="D139" s="34"/>
      <c r="E139" s="62"/>
      <c r="F139" s="17"/>
      <c r="G139" s="17"/>
      <c r="H139" s="17"/>
      <c r="I139" s="17"/>
      <c r="J139" s="17"/>
      <c r="K139" s="17"/>
      <c r="L139" s="17"/>
      <c r="M139" s="17">
        <v>1</v>
      </c>
      <c r="N139" s="17"/>
      <c r="O139" s="17"/>
      <c r="P139" s="17"/>
      <c r="Q139" s="17"/>
      <c r="R139" s="17"/>
      <c r="S139" s="17"/>
      <c r="T139" s="7">
        <f t="shared" si="21"/>
        <v>1</v>
      </c>
    </row>
    <row r="140" spans="1:20" ht="12.75">
      <c r="A140" s="17">
        <f t="shared" si="22"/>
        <v>10</v>
      </c>
      <c r="B140" s="17" t="s">
        <v>122</v>
      </c>
      <c r="C140" s="43"/>
      <c r="D140" s="34"/>
      <c r="E140" s="62"/>
      <c r="F140" s="17"/>
      <c r="G140" s="17"/>
      <c r="H140" s="17"/>
      <c r="I140" s="17"/>
      <c r="J140" s="17"/>
      <c r="K140" s="17"/>
      <c r="L140" s="17"/>
      <c r="M140" s="17">
        <v>1</v>
      </c>
      <c r="N140" s="17"/>
      <c r="O140" s="17"/>
      <c r="P140" s="17"/>
      <c r="Q140" s="17"/>
      <c r="R140" s="17"/>
      <c r="S140" s="17"/>
      <c r="T140" s="7">
        <f t="shared" si="21"/>
        <v>1</v>
      </c>
    </row>
    <row r="141" spans="1:20" ht="12.75">
      <c r="A141" s="17">
        <f t="shared" si="22"/>
        <v>11</v>
      </c>
      <c r="B141" s="17" t="s">
        <v>123</v>
      </c>
      <c r="C141" s="43"/>
      <c r="D141" s="34"/>
      <c r="E141" s="62"/>
      <c r="F141" s="17"/>
      <c r="G141" s="17"/>
      <c r="H141" s="17"/>
      <c r="I141" s="17"/>
      <c r="J141" s="17"/>
      <c r="K141" s="17"/>
      <c r="L141" s="17"/>
      <c r="M141" s="17">
        <v>1</v>
      </c>
      <c r="N141" s="17"/>
      <c r="O141" s="17"/>
      <c r="P141" s="17"/>
      <c r="Q141" s="17"/>
      <c r="R141" s="17"/>
      <c r="S141" s="17"/>
      <c r="T141" s="7">
        <f t="shared" si="21"/>
        <v>1</v>
      </c>
    </row>
    <row r="142" spans="1:20" ht="12.75">
      <c r="A142" s="17">
        <f t="shared" si="22"/>
        <v>12</v>
      </c>
      <c r="B142" s="17" t="s">
        <v>124</v>
      </c>
      <c r="C142" s="43"/>
      <c r="D142" s="34"/>
      <c r="E142" s="62"/>
      <c r="F142" s="17"/>
      <c r="G142" s="17"/>
      <c r="H142" s="17"/>
      <c r="I142" s="17"/>
      <c r="J142" s="17"/>
      <c r="K142" s="17"/>
      <c r="L142" s="17"/>
      <c r="M142" s="17">
        <v>1</v>
      </c>
      <c r="N142" s="17"/>
      <c r="O142" s="17"/>
      <c r="P142" s="17"/>
      <c r="Q142" s="17"/>
      <c r="R142" s="17"/>
      <c r="S142" s="17"/>
      <c r="T142" s="7">
        <f t="shared" si="21"/>
        <v>1</v>
      </c>
    </row>
    <row r="143" spans="1:20" ht="12.75">
      <c r="A143" s="17">
        <f t="shared" si="22"/>
        <v>13</v>
      </c>
      <c r="B143" s="17" t="s">
        <v>125</v>
      </c>
      <c r="C143" s="43"/>
      <c r="D143" s="34"/>
      <c r="E143" s="62"/>
      <c r="F143" s="17">
        <v>1</v>
      </c>
      <c r="G143" s="17"/>
      <c r="H143" s="17"/>
      <c r="I143" s="17"/>
      <c r="J143" s="17"/>
      <c r="K143" s="17"/>
      <c r="L143" s="17"/>
      <c r="M143" s="17">
        <v>1</v>
      </c>
      <c r="N143" s="17"/>
      <c r="O143" s="17"/>
      <c r="P143" s="17"/>
      <c r="Q143" s="17"/>
      <c r="R143" s="17"/>
      <c r="S143" s="17"/>
      <c r="T143" s="7">
        <f t="shared" si="21"/>
        <v>2</v>
      </c>
    </row>
    <row r="144" spans="1:20" s="5" customFormat="1" ht="12.75">
      <c r="A144" s="73" t="s">
        <v>21</v>
      </c>
      <c r="B144" s="73"/>
      <c r="C144" s="73"/>
      <c r="D144" s="73"/>
      <c r="E144" s="73"/>
      <c r="F144" s="21">
        <f>SUM(F131:F143)</f>
        <v>3</v>
      </c>
      <c r="G144" s="21">
        <f aca="true" t="shared" si="23" ref="G144:S144">SUM(G131:G143)</f>
        <v>0</v>
      </c>
      <c r="H144" s="21">
        <f t="shared" si="23"/>
        <v>0</v>
      </c>
      <c r="I144" s="21">
        <f t="shared" si="23"/>
        <v>0</v>
      </c>
      <c r="J144" s="21">
        <f t="shared" si="23"/>
        <v>0</v>
      </c>
      <c r="K144" s="21">
        <f t="shared" si="23"/>
        <v>0</v>
      </c>
      <c r="L144" s="21">
        <f>SUM(L131:L143)</f>
        <v>0</v>
      </c>
      <c r="M144" s="21">
        <f t="shared" si="23"/>
        <v>13</v>
      </c>
      <c r="N144" s="21">
        <f>SUM(N131:N143)</f>
        <v>0</v>
      </c>
      <c r="O144" s="21">
        <f t="shared" si="23"/>
        <v>0</v>
      </c>
      <c r="P144" s="21">
        <f t="shared" si="23"/>
        <v>0</v>
      </c>
      <c r="Q144" s="21">
        <f t="shared" si="23"/>
        <v>0</v>
      </c>
      <c r="R144" s="21">
        <f>SUM(R131:R143)</f>
        <v>0</v>
      </c>
      <c r="S144" s="21">
        <f t="shared" si="23"/>
        <v>0</v>
      </c>
      <c r="T144" s="3">
        <f t="shared" si="21"/>
        <v>16</v>
      </c>
    </row>
    <row r="145" spans="1:3" ht="12.75">
      <c r="A145" s="74" t="s">
        <v>18</v>
      </c>
      <c r="B145" s="74"/>
      <c r="C145" s="74"/>
    </row>
    <row r="146" spans="1:3" ht="12.75">
      <c r="A146" s="77" t="s">
        <v>17</v>
      </c>
      <c r="B146" s="77"/>
      <c r="C146" s="40" t="s">
        <v>222</v>
      </c>
    </row>
    <row r="147" spans="1:20" ht="15" customHeight="1">
      <c r="A147" s="7">
        <v>1</v>
      </c>
      <c r="B147" s="30" t="s">
        <v>126</v>
      </c>
      <c r="C147" s="16"/>
      <c r="D147" s="34"/>
      <c r="E147" s="59"/>
      <c r="F147" s="7">
        <v>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>
        <f aca="true" t="shared" si="24" ref="T147:T152">SUM(F147:S147)</f>
        <v>1</v>
      </c>
    </row>
    <row r="148" spans="1:20" ht="14.25" customHeight="1">
      <c r="A148" s="7">
        <f>A147+1</f>
        <v>2</v>
      </c>
      <c r="B148" s="30" t="s">
        <v>127</v>
      </c>
      <c r="C148" s="16"/>
      <c r="D148" s="34"/>
      <c r="E148" s="59"/>
      <c r="F148" s="7">
        <v>1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>
        <f t="shared" si="24"/>
        <v>1</v>
      </c>
    </row>
    <row r="149" spans="1:20" ht="15.75" customHeight="1">
      <c r="A149" s="7">
        <f>A148+1</f>
        <v>3</v>
      </c>
      <c r="B149" s="30" t="s">
        <v>129</v>
      </c>
      <c r="C149" s="16"/>
      <c r="D149" s="34"/>
      <c r="E149" s="59"/>
      <c r="F149" s="7">
        <v>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>
        <f t="shared" si="24"/>
        <v>1</v>
      </c>
    </row>
    <row r="150" spans="1:20" ht="12.75">
      <c r="A150" s="7">
        <f>A149+1</f>
        <v>4</v>
      </c>
      <c r="B150" s="30" t="s">
        <v>130</v>
      </c>
      <c r="C150" s="16"/>
      <c r="D150" s="34"/>
      <c r="E150" s="59"/>
      <c r="F150" s="7">
        <v>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>
        <f t="shared" si="24"/>
        <v>1</v>
      </c>
    </row>
    <row r="151" spans="1:20" ht="12.75">
      <c r="A151" s="7">
        <f>A150+1</f>
        <v>5</v>
      </c>
      <c r="B151" s="30" t="s">
        <v>128</v>
      </c>
      <c r="C151" s="41"/>
      <c r="D151" s="34"/>
      <c r="E151" s="59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v>0</v>
      </c>
      <c r="Q151" s="7"/>
      <c r="R151" s="7"/>
      <c r="S151" s="7"/>
      <c r="T151" s="7">
        <f t="shared" si="24"/>
        <v>0</v>
      </c>
    </row>
    <row r="152" spans="1:20" s="5" customFormat="1" ht="12.75">
      <c r="A152" s="76" t="s">
        <v>21</v>
      </c>
      <c r="B152" s="76"/>
      <c r="C152" s="76"/>
      <c r="D152" s="76"/>
      <c r="E152" s="76"/>
      <c r="F152" s="3">
        <f>SUM(F147:F151)</f>
        <v>4</v>
      </c>
      <c r="G152" s="3">
        <f aca="true" t="shared" si="25" ref="G152:S152">SUM(G147:G151)</f>
        <v>0</v>
      </c>
      <c r="H152" s="3">
        <f t="shared" si="25"/>
        <v>0</v>
      </c>
      <c r="I152" s="3">
        <f t="shared" si="25"/>
        <v>0</v>
      </c>
      <c r="J152" s="3">
        <f t="shared" si="25"/>
        <v>0</v>
      </c>
      <c r="K152" s="3">
        <f t="shared" si="25"/>
        <v>0</v>
      </c>
      <c r="L152" s="3">
        <f t="shared" si="25"/>
        <v>0</v>
      </c>
      <c r="M152" s="3">
        <f t="shared" si="25"/>
        <v>0</v>
      </c>
      <c r="N152" s="3">
        <f>SUM(N147:N151)</f>
        <v>0</v>
      </c>
      <c r="O152" s="3">
        <f t="shared" si="25"/>
        <v>0</v>
      </c>
      <c r="P152" s="3">
        <f t="shared" si="25"/>
        <v>0</v>
      </c>
      <c r="Q152" s="3">
        <f t="shared" si="25"/>
        <v>0</v>
      </c>
      <c r="R152" s="3">
        <f>SUM(R147:R151)</f>
        <v>0</v>
      </c>
      <c r="S152" s="3">
        <f t="shared" si="25"/>
        <v>0</v>
      </c>
      <c r="T152" s="3">
        <f t="shared" si="24"/>
        <v>4</v>
      </c>
    </row>
    <row r="153" spans="1:5" ht="12.75">
      <c r="A153" s="74" t="s">
        <v>18</v>
      </c>
      <c r="B153" s="74"/>
      <c r="C153" s="74"/>
      <c r="E153" s="58">
        <v>89841145258</v>
      </c>
    </row>
    <row r="154" spans="1:3" ht="12.75">
      <c r="A154" s="77" t="s">
        <v>17</v>
      </c>
      <c r="B154" s="77"/>
      <c r="C154" s="40" t="s">
        <v>221</v>
      </c>
    </row>
    <row r="155" spans="1:20" ht="12.75">
      <c r="A155" s="7">
        <v>1</v>
      </c>
      <c r="B155" s="7" t="s">
        <v>131</v>
      </c>
      <c r="C155" s="16"/>
      <c r="D155" s="8"/>
      <c r="E155" s="59"/>
      <c r="F155" s="7"/>
      <c r="G155" s="7"/>
      <c r="H155" s="7"/>
      <c r="I155" s="7">
        <v>1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f>SUM(F155:S155)</f>
        <v>1</v>
      </c>
    </row>
    <row r="156" spans="1:20" s="5" customFormat="1" ht="12.75">
      <c r="A156" s="76" t="s">
        <v>21</v>
      </c>
      <c r="B156" s="76"/>
      <c r="C156" s="76"/>
      <c r="D156" s="76"/>
      <c r="E156" s="76"/>
      <c r="F156" s="3">
        <f>SUM(F155)</f>
        <v>0</v>
      </c>
      <c r="G156" s="3">
        <f aca="true" t="shared" si="26" ref="G156:S156">SUM(G155)</f>
        <v>0</v>
      </c>
      <c r="H156" s="3">
        <f t="shared" si="26"/>
        <v>0</v>
      </c>
      <c r="I156" s="3">
        <f t="shared" si="26"/>
        <v>1</v>
      </c>
      <c r="J156" s="3">
        <f t="shared" si="26"/>
        <v>0</v>
      </c>
      <c r="K156" s="3">
        <f t="shared" si="26"/>
        <v>0</v>
      </c>
      <c r="L156" s="3">
        <f>SUM(L155)</f>
        <v>0</v>
      </c>
      <c r="M156" s="3">
        <f t="shared" si="26"/>
        <v>0</v>
      </c>
      <c r="N156" s="3">
        <f>SUM(N155)</f>
        <v>0</v>
      </c>
      <c r="O156" s="3">
        <f t="shared" si="26"/>
        <v>0</v>
      </c>
      <c r="P156" s="3">
        <f t="shared" si="26"/>
        <v>0</v>
      </c>
      <c r="Q156" s="3">
        <f t="shared" si="26"/>
        <v>0</v>
      </c>
      <c r="R156" s="3">
        <f>SUM(R155)</f>
        <v>0</v>
      </c>
      <c r="S156" s="3">
        <f t="shared" si="26"/>
        <v>0</v>
      </c>
      <c r="T156" s="3">
        <f>SUM(F156:S156)</f>
        <v>1</v>
      </c>
    </row>
    <row r="157" spans="1:3" ht="12.75">
      <c r="A157" s="74" t="s">
        <v>18</v>
      </c>
      <c r="B157" s="74"/>
      <c r="C157" s="74"/>
    </row>
    <row r="158" spans="1:3" ht="12.75">
      <c r="A158" s="75" t="s">
        <v>17</v>
      </c>
      <c r="B158" s="75"/>
      <c r="C158" s="40" t="s">
        <v>132</v>
      </c>
    </row>
    <row r="159" spans="1:20" ht="12.75">
      <c r="A159" s="17">
        <v>1</v>
      </c>
      <c r="B159" s="17" t="s">
        <v>133</v>
      </c>
      <c r="C159" s="43"/>
      <c r="D159" s="34"/>
      <c r="E159" s="62"/>
      <c r="F159" s="17"/>
      <c r="G159" s="17">
        <v>1</v>
      </c>
      <c r="H159" s="17"/>
      <c r="I159" s="17"/>
      <c r="J159" s="17"/>
      <c r="K159" s="17"/>
      <c r="L159" s="17"/>
      <c r="M159" s="17"/>
      <c r="N159" s="17"/>
      <c r="O159" s="17"/>
      <c r="P159" s="17">
        <v>1</v>
      </c>
      <c r="Q159" s="17"/>
      <c r="R159" s="17"/>
      <c r="S159" s="17"/>
      <c r="T159" s="7">
        <f aca="true" t="shared" si="27" ref="T159:T167">SUM(F159:S159)</f>
        <v>2</v>
      </c>
    </row>
    <row r="160" spans="1:20" ht="12.75">
      <c r="A160" s="17">
        <f>A159+1</f>
        <v>2</v>
      </c>
      <c r="B160" s="7" t="s">
        <v>134</v>
      </c>
      <c r="C160" s="43"/>
      <c r="D160" s="34"/>
      <c r="E160" s="62"/>
      <c r="F160" s="17"/>
      <c r="G160" s="17"/>
      <c r="H160" s="17"/>
      <c r="I160" s="17"/>
      <c r="J160" s="17"/>
      <c r="K160" s="17"/>
      <c r="L160" s="17"/>
      <c r="M160" s="17">
        <v>1</v>
      </c>
      <c r="N160" s="17"/>
      <c r="O160" s="17"/>
      <c r="P160" s="17"/>
      <c r="Q160" s="17"/>
      <c r="R160" s="17"/>
      <c r="S160" s="17"/>
      <c r="T160" s="7">
        <f t="shared" si="27"/>
        <v>1</v>
      </c>
    </row>
    <row r="161" spans="1:20" ht="12.75">
      <c r="A161" s="17">
        <f aca="true" t="shared" si="28" ref="A161:A166">A160+1</f>
        <v>3</v>
      </c>
      <c r="B161" s="17" t="s">
        <v>135</v>
      </c>
      <c r="C161" s="43"/>
      <c r="D161" s="34"/>
      <c r="E161" s="62"/>
      <c r="F161" s="17"/>
      <c r="G161" s="17"/>
      <c r="H161" s="17"/>
      <c r="I161" s="17"/>
      <c r="J161" s="17"/>
      <c r="K161" s="17"/>
      <c r="L161" s="17"/>
      <c r="M161" s="17"/>
      <c r="N161" s="17">
        <v>1</v>
      </c>
      <c r="O161" s="17"/>
      <c r="P161" s="17"/>
      <c r="Q161" s="17"/>
      <c r="R161" s="17"/>
      <c r="S161" s="17"/>
      <c r="T161" s="7">
        <f t="shared" si="27"/>
        <v>1</v>
      </c>
    </row>
    <row r="162" spans="1:20" ht="12.75">
      <c r="A162" s="17">
        <f t="shared" si="28"/>
        <v>4</v>
      </c>
      <c r="B162" s="17" t="s">
        <v>136</v>
      </c>
      <c r="C162" s="43"/>
      <c r="D162" s="34"/>
      <c r="E162" s="62"/>
      <c r="F162" s="17">
        <v>1</v>
      </c>
      <c r="G162" s="17">
        <v>1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7">
        <f t="shared" si="27"/>
        <v>2</v>
      </c>
    </row>
    <row r="163" spans="1:20" ht="12.75">
      <c r="A163" s="17">
        <f t="shared" si="28"/>
        <v>5</v>
      </c>
      <c r="B163" s="7" t="s">
        <v>137</v>
      </c>
      <c r="C163" s="43"/>
      <c r="D163" s="34"/>
      <c r="E163" s="62"/>
      <c r="F163" s="17">
        <v>1</v>
      </c>
      <c r="G163" s="17">
        <v>1</v>
      </c>
      <c r="H163" s="17"/>
      <c r="I163" s="17"/>
      <c r="J163" s="17"/>
      <c r="K163" s="17"/>
      <c r="L163" s="17"/>
      <c r="M163" s="17"/>
      <c r="N163" s="17"/>
      <c r="O163" s="17"/>
      <c r="P163" s="17">
        <v>1</v>
      </c>
      <c r="Q163" s="17"/>
      <c r="R163" s="17"/>
      <c r="S163" s="17"/>
      <c r="T163" s="7">
        <f t="shared" si="27"/>
        <v>3</v>
      </c>
    </row>
    <row r="164" spans="1:20" ht="12.75">
      <c r="A164" s="17">
        <f t="shared" si="28"/>
        <v>6</v>
      </c>
      <c r="B164" s="17" t="s">
        <v>138</v>
      </c>
      <c r="C164" s="43"/>
      <c r="D164" s="34"/>
      <c r="E164" s="62"/>
      <c r="F164" s="17"/>
      <c r="G164" s="17"/>
      <c r="H164" s="17"/>
      <c r="I164" s="17">
        <v>1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7">
        <f t="shared" si="27"/>
        <v>1</v>
      </c>
    </row>
    <row r="165" spans="1:20" ht="12.75">
      <c r="A165" s="17">
        <f t="shared" si="28"/>
        <v>7</v>
      </c>
      <c r="B165" s="17" t="s">
        <v>139</v>
      </c>
      <c r="C165" s="43"/>
      <c r="D165" s="34"/>
      <c r="E165" s="62"/>
      <c r="F165" s="17">
        <v>1</v>
      </c>
      <c r="G165" s="17"/>
      <c r="H165" s="17"/>
      <c r="I165" s="17"/>
      <c r="J165" s="17"/>
      <c r="K165" s="17"/>
      <c r="L165" s="17"/>
      <c r="M165" s="17"/>
      <c r="N165" s="17">
        <v>1</v>
      </c>
      <c r="O165" s="17"/>
      <c r="P165" s="17"/>
      <c r="Q165" s="17"/>
      <c r="R165" s="17"/>
      <c r="S165" s="17"/>
      <c r="T165" s="7">
        <f t="shared" si="27"/>
        <v>2</v>
      </c>
    </row>
    <row r="166" spans="1:20" ht="12.75">
      <c r="A166" s="17">
        <f t="shared" si="28"/>
        <v>8</v>
      </c>
      <c r="B166" s="17" t="s">
        <v>140</v>
      </c>
      <c r="C166" s="43"/>
      <c r="D166" s="34"/>
      <c r="E166" s="62"/>
      <c r="F166" s="17">
        <v>1</v>
      </c>
      <c r="G166" s="17"/>
      <c r="H166" s="17"/>
      <c r="I166" s="17"/>
      <c r="J166" s="17"/>
      <c r="K166" s="17"/>
      <c r="L166" s="17"/>
      <c r="M166" s="17">
        <v>1</v>
      </c>
      <c r="N166" s="17"/>
      <c r="O166" s="17"/>
      <c r="P166" s="17"/>
      <c r="Q166" s="17"/>
      <c r="R166" s="17"/>
      <c r="S166" s="17"/>
      <c r="T166" s="7">
        <f t="shared" si="27"/>
        <v>2</v>
      </c>
    </row>
    <row r="167" spans="1:20" s="5" customFormat="1" ht="12.75">
      <c r="A167" s="76" t="s">
        <v>21</v>
      </c>
      <c r="B167" s="76"/>
      <c r="C167" s="76"/>
      <c r="D167" s="76"/>
      <c r="E167" s="76"/>
      <c r="F167" s="3">
        <f>SUM(F159:F166)</f>
        <v>4</v>
      </c>
      <c r="G167" s="3">
        <f aca="true" t="shared" si="29" ref="G167:S167">SUM(G159:G166)</f>
        <v>3</v>
      </c>
      <c r="H167" s="3">
        <f t="shared" si="29"/>
        <v>0</v>
      </c>
      <c r="I167" s="3">
        <f t="shared" si="29"/>
        <v>1</v>
      </c>
      <c r="J167" s="3">
        <f t="shared" si="29"/>
        <v>0</v>
      </c>
      <c r="K167" s="3">
        <f t="shared" si="29"/>
        <v>0</v>
      </c>
      <c r="L167" s="3">
        <f>SUM(L159:L166)</f>
        <v>0</v>
      </c>
      <c r="M167" s="3">
        <f t="shared" si="29"/>
        <v>2</v>
      </c>
      <c r="N167" s="3">
        <f>SUM(N159:N166)</f>
        <v>2</v>
      </c>
      <c r="O167" s="3">
        <f t="shared" si="29"/>
        <v>0</v>
      </c>
      <c r="P167" s="3">
        <f t="shared" si="29"/>
        <v>2</v>
      </c>
      <c r="Q167" s="3">
        <f t="shared" si="29"/>
        <v>0</v>
      </c>
      <c r="R167" s="3">
        <f>SUM(R159:R166)</f>
        <v>0</v>
      </c>
      <c r="S167" s="3">
        <f t="shared" si="29"/>
        <v>0</v>
      </c>
      <c r="T167" s="3">
        <f t="shared" si="27"/>
        <v>14</v>
      </c>
    </row>
    <row r="168" spans="1:19" ht="12.75">
      <c r="A168" s="74" t="s">
        <v>18</v>
      </c>
      <c r="B168" s="74"/>
      <c r="C168" s="74"/>
      <c r="E168" s="66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ht="12.75">
      <c r="A169" s="79" t="s">
        <v>17</v>
      </c>
      <c r="B169" s="79"/>
      <c r="C169" s="40" t="s">
        <v>174</v>
      </c>
      <c r="D169" s="5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20" ht="12.75">
      <c r="A170" s="14">
        <v>1</v>
      </c>
      <c r="B170" s="30" t="s">
        <v>141</v>
      </c>
      <c r="C170" s="7"/>
      <c r="D170" s="34"/>
      <c r="E170" s="59"/>
      <c r="F170" s="7">
        <v>1</v>
      </c>
      <c r="G170" s="7">
        <v>1</v>
      </c>
      <c r="H170" s="33"/>
      <c r="I170" s="33"/>
      <c r="J170" s="33"/>
      <c r="K170" s="33"/>
      <c r="L170" s="33"/>
      <c r="M170" s="7">
        <v>1</v>
      </c>
      <c r="N170" s="33"/>
      <c r="O170" s="7">
        <v>1</v>
      </c>
      <c r="P170" s="33"/>
      <c r="Q170" s="33"/>
      <c r="R170" s="33"/>
      <c r="S170" s="33"/>
      <c r="T170" s="7">
        <f aca="true" t="shared" si="30" ref="T170:T202">SUM(F170:S170)</f>
        <v>4</v>
      </c>
    </row>
    <row r="171" spans="1:20" ht="12.75">
      <c r="A171" s="14">
        <f>A170+1</f>
        <v>2</v>
      </c>
      <c r="B171" s="30" t="s">
        <v>142</v>
      </c>
      <c r="C171" s="16"/>
      <c r="D171" s="16"/>
      <c r="E171" s="59"/>
      <c r="F171" s="7">
        <v>1</v>
      </c>
      <c r="G171" s="7"/>
      <c r="H171" s="33"/>
      <c r="I171" s="33"/>
      <c r="J171" s="33"/>
      <c r="K171" s="33"/>
      <c r="L171" s="33"/>
      <c r="M171" s="7">
        <v>1</v>
      </c>
      <c r="N171" s="33"/>
      <c r="O171" s="7"/>
      <c r="P171" s="33"/>
      <c r="Q171" s="7">
        <v>1</v>
      </c>
      <c r="R171" s="7"/>
      <c r="S171" s="33"/>
      <c r="T171" s="7">
        <f t="shared" si="30"/>
        <v>3</v>
      </c>
    </row>
    <row r="172" spans="1:20" ht="12.75">
      <c r="A172" s="14">
        <f aca="true" t="shared" si="31" ref="A172:A202">A171+1</f>
        <v>3</v>
      </c>
      <c r="B172" s="30" t="s">
        <v>143</v>
      </c>
      <c r="C172" s="16"/>
      <c r="D172" s="16"/>
      <c r="E172" s="59"/>
      <c r="F172" s="7">
        <v>1</v>
      </c>
      <c r="G172" s="7">
        <v>1</v>
      </c>
      <c r="H172" s="33"/>
      <c r="I172" s="33"/>
      <c r="J172" s="33"/>
      <c r="K172" s="33"/>
      <c r="L172" s="33"/>
      <c r="M172" s="7">
        <v>1</v>
      </c>
      <c r="N172" s="33"/>
      <c r="O172" s="7"/>
      <c r="P172" s="33"/>
      <c r="Q172" s="7"/>
      <c r="R172" s="7"/>
      <c r="S172" s="33"/>
      <c r="T172" s="7">
        <f t="shared" si="30"/>
        <v>3</v>
      </c>
    </row>
    <row r="173" spans="1:20" ht="12.75">
      <c r="A173" s="14">
        <f t="shared" si="31"/>
        <v>4</v>
      </c>
      <c r="B173" s="30" t="s">
        <v>144</v>
      </c>
      <c r="C173" s="41"/>
      <c r="D173" s="34"/>
      <c r="E173" s="59"/>
      <c r="F173" s="7">
        <v>1</v>
      </c>
      <c r="G173" s="7">
        <v>1</v>
      </c>
      <c r="H173" s="33"/>
      <c r="I173" s="33"/>
      <c r="J173" s="33"/>
      <c r="K173" s="33"/>
      <c r="L173" s="33"/>
      <c r="M173" s="7">
        <v>1</v>
      </c>
      <c r="N173" s="33"/>
      <c r="O173" s="7"/>
      <c r="P173" s="33"/>
      <c r="Q173" s="7">
        <v>1</v>
      </c>
      <c r="R173" s="7"/>
      <c r="S173" s="33"/>
      <c r="T173" s="7">
        <f t="shared" si="30"/>
        <v>4</v>
      </c>
    </row>
    <row r="174" spans="1:20" ht="12.75">
      <c r="A174" s="14">
        <f t="shared" si="31"/>
        <v>5</v>
      </c>
      <c r="B174" s="30" t="s">
        <v>145</v>
      </c>
      <c r="C174" s="41"/>
      <c r="D174" s="34"/>
      <c r="E174" s="59"/>
      <c r="F174" s="7">
        <v>1</v>
      </c>
      <c r="G174" s="7">
        <v>1</v>
      </c>
      <c r="H174" s="33"/>
      <c r="I174" s="33"/>
      <c r="J174" s="33"/>
      <c r="K174" s="33"/>
      <c r="L174" s="33"/>
      <c r="M174" s="7">
        <v>1</v>
      </c>
      <c r="N174" s="33"/>
      <c r="O174" s="7"/>
      <c r="P174" s="33"/>
      <c r="Q174" s="7"/>
      <c r="R174" s="7"/>
      <c r="S174" s="33"/>
      <c r="T174" s="7">
        <f t="shared" si="30"/>
        <v>3</v>
      </c>
    </row>
    <row r="175" spans="1:20" ht="12.75">
      <c r="A175" s="14">
        <f t="shared" si="31"/>
        <v>6</v>
      </c>
      <c r="B175" s="30" t="s">
        <v>146</v>
      </c>
      <c r="C175" s="41"/>
      <c r="D175" s="34"/>
      <c r="E175" s="59"/>
      <c r="F175" s="7">
        <v>1</v>
      </c>
      <c r="G175" s="7"/>
      <c r="H175" s="33"/>
      <c r="I175" s="33"/>
      <c r="J175" s="33"/>
      <c r="K175" s="33"/>
      <c r="L175" s="33"/>
      <c r="M175" s="7">
        <v>1</v>
      </c>
      <c r="N175" s="33"/>
      <c r="O175" s="7"/>
      <c r="P175" s="33"/>
      <c r="Q175" s="7"/>
      <c r="R175" s="7"/>
      <c r="S175" s="33"/>
      <c r="T175" s="7">
        <f t="shared" si="30"/>
        <v>2</v>
      </c>
    </row>
    <row r="176" spans="1:20" ht="12.75">
      <c r="A176" s="14">
        <f t="shared" si="31"/>
        <v>7</v>
      </c>
      <c r="B176" s="30" t="s">
        <v>147</v>
      </c>
      <c r="C176" s="16"/>
      <c r="D176" s="34"/>
      <c r="E176" s="59"/>
      <c r="F176" s="7">
        <v>1</v>
      </c>
      <c r="G176" s="7"/>
      <c r="H176" s="33"/>
      <c r="I176" s="33"/>
      <c r="J176" s="33"/>
      <c r="K176" s="33"/>
      <c r="L176" s="33"/>
      <c r="M176" s="7">
        <v>1</v>
      </c>
      <c r="N176" s="33"/>
      <c r="O176" s="7"/>
      <c r="P176" s="33"/>
      <c r="Q176" s="7"/>
      <c r="R176" s="7"/>
      <c r="S176" s="7">
        <v>1</v>
      </c>
      <c r="T176" s="7">
        <f t="shared" si="30"/>
        <v>3</v>
      </c>
    </row>
    <row r="177" spans="1:20" ht="12.75">
      <c r="A177" s="14">
        <f t="shared" si="31"/>
        <v>8</v>
      </c>
      <c r="B177" s="30" t="s">
        <v>148</v>
      </c>
      <c r="C177" s="41"/>
      <c r="D177" s="34"/>
      <c r="E177" s="59"/>
      <c r="F177" s="7">
        <v>1</v>
      </c>
      <c r="G177" s="7">
        <v>1</v>
      </c>
      <c r="H177" s="33"/>
      <c r="I177" s="33"/>
      <c r="J177" s="33"/>
      <c r="K177" s="33"/>
      <c r="L177" s="33"/>
      <c r="M177" s="7">
        <v>1</v>
      </c>
      <c r="N177" s="33"/>
      <c r="O177" s="7"/>
      <c r="P177" s="33"/>
      <c r="Q177" s="7">
        <v>1</v>
      </c>
      <c r="R177" s="7"/>
      <c r="S177" s="33"/>
      <c r="T177" s="7">
        <f t="shared" si="30"/>
        <v>4</v>
      </c>
    </row>
    <row r="178" spans="1:20" ht="12.75">
      <c r="A178" s="14">
        <f t="shared" si="31"/>
        <v>9</v>
      </c>
      <c r="B178" s="30" t="s">
        <v>149</v>
      </c>
      <c r="C178" s="41"/>
      <c r="D178" s="34"/>
      <c r="E178" s="59"/>
      <c r="F178" s="7">
        <v>1</v>
      </c>
      <c r="G178" s="7">
        <v>1</v>
      </c>
      <c r="H178" s="33"/>
      <c r="I178" s="33"/>
      <c r="J178" s="33"/>
      <c r="K178" s="33"/>
      <c r="L178" s="33"/>
      <c r="M178" s="7">
        <v>1</v>
      </c>
      <c r="N178" s="33"/>
      <c r="O178" s="7"/>
      <c r="P178" s="33"/>
      <c r="Q178" s="7">
        <v>1</v>
      </c>
      <c r="R178" s="7"/>
      <c r="S178" s="33"/>
      <c r="T178" s="7">
        <f t="shared" si="30"/>
        <v>4</v>
      </c>
    </row>
    <row r="179" spans="1:20" ht="12.75">
      <c r="A179" s="14">
        <f t="shared" si="31"/>
        <v>10</v>
      </c>
      <c r="B179" s="30" t="s">
        <v>150</v>
      </c>
      <c r="C179" s="41"/>
      <c r="D179" s="34"/>
      <c r="E179" s="59"/>
      <c r="F179" s="7">
        <v>1</v>
      </c>
      <c r="G179" s="7"/>
      <c r="H179" s="33"/>
      <c r="I179" s="33"/>
      <c r="J179" s="33"/>
      <c r="K179" s="33"/>
      <c r="L179" s="33"/>
      <c r="M179" s="7">
        <v>1</v>
      </c>
      <c r="N179" s="33"/>
      <c r="O179" s="7"/>
      <c r="P179" s="33"/>
      <c r="Q179" s="33"/>
      <c r="R179" s="33"/>
      <c r="S179" s="33"/>
      <c r="T179" s="7">
        <f t="shared" si="30"/>
        <v>2</v>
      </c>
    </row>
    <row r="180" spans="1:20" ht="12.75">
      <c r="A180" s="14">
        <f t="shared" si="31"/>
        <v>11</v>
      </c>
      <c r="B180" s="30" t="s">
        <v>151</v>
      </c>
      <c r="C180" s="41"/>
      <c r="D180" s="34"/>
      <c r="E180" s="59"/>
      <c r="F180" s="7">
        <v>1</v>
      </c>
      <c r="G180" s="7"/>
      <c r="H180" s="33"/>
      <c r="I180" s="33"/>
      <c r="J180" s="33"/>
      <c r="K180" s="33"/>
      <c r="L180" s="33"/>
      <c r="M180" s="7">
        <v>1</v>
      </c>
      <c r="N180" s="33"/>
      <c r="O180" s="7"/>
      <c r="P180" s="33"/>
      <c r="Q180" s="33"/>
      <c r="R180" s="33"/>
      <c r="S180" s="33"/>
      <c r="T180" s="7">
        <f t="shared" si="30"/>
        <v>2</v>
      </c>
    </row>
    <row r="181" spans="1:20" ht="12.75">
      <c r="A181" s="14">
        <f t="shared" si="31"/>
        <v>12</v>
      </c>
      <c r="B181" s="30" t="s">
        <v>152</v>
      </c>
      <c r="C181" s="41"/>
      <c r="D181" s="34"/>
      <c r="E181" s="59"/>
      <c r="F181" s="7">
        <v>1</v>
      </c>
      <c r="G181" s="7">
        <v>1</v>
      </c>
      <c r="H181" s="33"/>
      <c r="I181" s="33"/>
      <c r="J181" s="33"/>
      <c r="K181" s="33"/>
      <c r="L181" s="33"/>
      <c r="M181" s="7">
        <v>1</v>
      </c>
      <c r="N181" s="33"/>
      <c r="O181" s="7"/>
      <c r="P181" s="33"/>
      <c r="Q181" s="33"/>
      <c r="R181" s="33"/>
      <c r="S181" s="33"/>
      <c r="T181" s="7">
        <f t="shared" si="30"/>
        <v>3</v>
      </c>
    </row>
    <row r="182" spans="1:20" ht="12.75">
      <c r="A182" s="14">
        <f t="shared" si="31"/>
        <v>13</v>
      </c>
      <c r="B182" s="30" t="s">
        <v>153</v>
      </c>
      <c r="C182" s="41"/>
      <c r="D182" s="34"/>
      <c r="E182" s="59"/>
      <c r="F182" s="7">
        <v>1</v>
      </c>
      <c r="G182" s="33"/>
      <c r="H182" s="33"/>
      <c r="I182" s="33"/>
      <c r="J182" s="33"/>
      <c r="K182" s="33"/>
      <c r="L182" s="33"/>
      <c r="M182" s="7">
        <v>1</v>
      </c>
      <c r="N182" s="33"/>
      <c r="O182" s="7">
        <v>1</v>
      </c>
      <c r="P182" s="33"/>
      <c r="Q182" s="33"/>
      <c r="R182" s="33"/>
      <c r="S182" s="33"/>
      <c r="T182" s="7">
        <f t="shared" si="30"/>
        <v>3</v>
      </c>
    </row>
    <row r="183" spans="1:20" ht="12.75">
      <c r="A183" s="14">
        <f t="shared" si="31"/>
        <v>14</v>
      </c>
      <c r="B183" s="30" t="s">
        <v>154</v>
      </c>
      <c r="C183" s="41"/>
      <c r="D183" s="34"/>
      <c r="E183" s="59"/>
      <c r="F183" s="7">
        <v>1</v>
      </c>
      <c r="G183" s="7">
        <v>1</v>
      </c>
      <c r="H183" s="33"/>
      <c r="I183" s="33"/>
      <c r="J183" s="33"/>
      <c r="K183" s="33"/>
      <c r="L183" s="33"/>
      <c r="M183" s="7"/>
      <c r="N183" s="33"/>
      <c r="O183" s="33"/>
      <c r="P183" s="33"/>
      <c r="Q183" s="33"/>
      <c r="R183" s="33"/>
      <c r="S183" s="33"/>
      <c r="T183" s="7">
        <f t="shared" si="30"/>
        <v>2</v>
      </c>
    </row>
    <row r="184" spans="1:20" ht="12.75">
      <c r="A184" s="14">
        <f t="shared" si="31"/>
        <v>15</v>
      </c>
      <c r="B184" s="30" t="s">
        <v>155</v>
      </c>
      <c r="C184" s="41"/>
      <c r="D184" s="34"/>
      <c r="E184" s="59"/>
      <c r="F184" s="7">
        <v>1</v>
      </c>
      <c r="G184" s="7"/>
      <c r="H184" s="33"/>
      <c r="I184" s="33"/>
      <c r="J184" s="33"/>
      <c r="K184" s="33"/>
      <c r="L184" s="33"/>
      <c r="M184" s="7"/>
      <c r="N184" s="33"/>
      <c r="O184" s="33"/>
      <c r="P184" s="33"/>
      <c r="Q184" s="33"/>
      <c r="R184" s="33"/>
      <c r="S184" s="7">
        <v>1</v>
      </c>
      <c r="T184" s="7">
        <f t="shared" si="30"/>
        <v>2</v>
      </c>
    </row>
    <row r="185" spans="1:20" ht="12.75">
      <c r="A185" s="14">
        <f t="shared" si="31"/>
        <v>16</v>
      </c>
      <c r="B185" s="30" t="s">
        <v>156</v>
      </c>
      <c r="C185" s="16"/>
      <c r="D185" s="34"/>
      <c r="E185" s="59"/>
      <c r="F185" s="7">
        <v>1</v>
      </c>
      <c r="G185" s="7"/>
      <c r="H185" s="7">
        <v>1</v>
      </c>
      <c r="I185" s="33"/>
      <c r="J185" s="33"/>
      <c r="K185" s="33"/>
      <c r="L185" s="33"/>
      <c r="M185" s="7"/>
      <c r="N185" s="7">
        <v>1</v>
      </c>
      <c r="O185" s="33"/>
      <c r="P185" s="33"/>
      <c r="Q185" s="33"/>
      <c r="R185" s="33"/>
      <c r="S185" s="7"/>
      <c r="T185" s="7">
        <f t="shared" si="30"/>
        <v>3</v>
      </c>
    </row>
    <row r="186" spans="1:20" ht="12.75">
      <c r="A186" s="14">
        <f t="shared" si="31"/>
        <v>17</v>
      </c>
      <c r="B186" s="30" t="s">
        <v>157</v>
      </c>
      <c r="C186" s="16"/>
      <c r="D186" s="34"/>
      <c r="E186" s="59"/>
      <c r="F186" s="7">
        <v>1</v>
      </c>
      <c r="G186" s="7"/>
      <c r="H186" s="7"/>
      <c r="I186" s="7">
        <v>1</v>
      </c>
      <c r="J186" s="33"/>
      <c r="K186" s="33"/>
      <c r="L186" s="33"/>
      <c r="M186" s="7"/>
      <c r="N186" s="7"/>
      <c r="O186" s="33"/>
      <c r="P186" s="33"/>
      <c r="Q186" s="33"/>
      <c r="R186" s="33"/>
      <c r="S186" s="7"/>
      <c r="T186" s="7">
        <f t="shared" si="30"/>
        <v>2</v>
      </c>
    </row>
    <row r="187" spans="1:20" ht="12.75">
      <c r="A187" s="14">
        <f t="shared" si="31"/>
        <v>18</v>
      </c>
      <c r="B187" s="30" t="s">
        <v>158</v>
      </c>
      <c r="C187" s="41"/>
      <c r="D187" s="34"/>
      <c r="E187" s="59"/>
      <c r="F187" s="7">
        <v>1</v>
      </c>
      <c r="G187" s="7"/>
      <c r="H187" s="7"/>
      <c r="I187" s="33"/>
      <c r="J187" s="33"/>
      <c r="K187" s="33"/>
      <c r="L187" s="33"/>
      <c r="M187" s="7">
        <v>1</v>
      </c>
      <c r="N187" s="7"/>
      <c r="O187" s="7">
        <v>1</v>
      </c>
      <c r="P187" s="33"/>
      <c r="Q187" s="33"/>
      <c r="R187" s="33"/>
      <c r="S187" s="7"/>
      <c r="T187" s="7">
        <f t="shared" si="30"/>
        <v>3</v>
      </c>
    </row>
    <row r="188" spans="1:20" ht="12.75">
      <c r="A188" s="14">
        <f t="shared" si="31"/>
        <v>19</v>
      </c>
      <c r="B188" s="30" t="s">
        <v>159</v>
      </c>
      <c r="C188" s="16"/>
      <c r="D188" s="34"/>
      <c r="E188" s="59"/>
      <c r="F188" s="7">
        <v>1</v>
      </c>
      <c r="G188" s="7"/>
      <c r="H188" s="7">
        <v>1</v>
      </c>
      <c r="I188" s="33"/>
      <c r="J188" s="33"/>
      <c r="K188" s="33"/>
      <c r="L188" s="33"/>
      <c r="M188" s="7">
        <v>1</v>
      </c>
      <c r="N188" s="7">
        <v>1</v>
      </c>
      <c r="O188" s="7"/>
      <c r="P188" s="33"/>
      <c r="Q188" s="33"/>
      <c r="R188" s="33"/>
      <c r="S188" s="7"/>
      <c r="T188" s="7">
        <f t="shared" si="30"/>
        <v>4</v>
      </c>
    </row>
    <row r="189" spans="1:20" ht="12.75">
      <c r="A189" s="14">
        <f t="shared" si="31"/>
        <v>20</v>
      </c>
      <c r="B189" s="30" t="s">
        <v>160</v>
      </c>
      <c r="C189" s="16"/>
      <c r="D189" s="34"/>
      <c r="E189" s="59"/>
      <c r="F189" s="7">
        <v>1</v>
      </c>
      <c r="G189" s="7">
        <v>1</v>
      </c>
      <c r="H189" s="7"/>
      <c r="I189" s="33"/>
      <c r="J189" s="33"/>
      <c r="K189" s="33"/>
      <c r="L189" s="33"/>
      <c r="M189" s="7"/>
      <c r="N189" s="7"/>
      <c r="O189" s="7"/>
      <c r="P189" s="33"/>
      <c r="Q189" s="7">
        <v>1</v>
      </c>
      <c r="R189" s="7"/>
      <c r="S189" s="7"/>
      <c r="T189" s="7">
        <f t="shared" si="30"/>
        <v>3</v>
      </c>
    </row>
    <row r="190" spans="1:20" ht="12.75">
      <c r="A190" s="14">
        <f t="shared" si="31"/>
        <v>21</v>
      </c>
      <c r="B190" s="30" t="s">
        <v>161</v>
      </c>
      <c r="C190" s="16"/>
      <c r="D190" s="34"/>
      <c r="E190" s="59"/>
      <c r="F190" s="7">
        <v>1</v>
      </c>
      <c r="G190" s="7"/>
      <c r="H190" s="7"/>
      <c r="I190" s="33"/>
      <c r="J190" s="33"/>
      <c r="K190" s="33"/>
      <c r="L190" s="33"/>
      <c r="M190" s="7"/>
      <c r="N190" s="7"/>
      <c r="O190" s="7">
        <v>1</v>
      </c>
      <c r="P190" s="33"/>
      <c r="Q190" s="7"/>
      <c r="R190" s="7"/>
      <c r="S190" s="7"/>
      <c r="T190" s="7">
        <f t="shared" si="30"/>
        <v>2</v>
      </c>
    </row>
    <row r="191" spans="1:20" ht="12.75">
      <c r="A191" s="14">
        <f t="shared" si="31"/>
        <v>22</v>
      </c>
      <c r="B191" s="30" t="s">
        <v>162</v>
      </c>
      <c r="C191" s="41"/>
      <c r="D191" s="34"/>
      <c r="E191" s="59"/>
      <c r="F191" s="7">
        <v>1</v>
      </c>
      <c r="G191" s="7">
        <v>1</v>
      </c>
      <c r="H191" s="7"/>
      <c r="I191" s="33"/>
      <c r="J191" s="33"/>
      <c r="K191" s="33"/>
      <c r="L191" s="33"/>
      <c r="M191" s="7">
        <v>1</v>
      </c>
      <c r="N191" s="7"/>
      <c r="O191" s="7"/>
      <c r="P191" s="33"/>
      <c r="Q191" s="7">
        <v>1</v>
      </c>
      <c r="R191" s="7"/>
      <c r="S191" s="7"/>
      <c r="T191" s="7">
        <f t="shared" si="30"/>
        <v>4</v>
      </c>
    </row>
    <row r="192" spans="1:20" ht="12.75">
      <c r="A192" s="14">
        <f t="shared" si="31"/>
        <v>23</v>
      </c>
      <c r="B192" s="30" t="s">
        <v>163</v>
      </c>
      <c r="C192" s="41"/>
      <c r="D192" s="34"/>
      <c r="E192" s="59"/>
      <c r="F192" s="7">
        <v>1</v>
      </c>
      <c r="G192" s="7">
        <v>1</v>
      </c>
      <c r="H192" s="7"/>
      <c r="I192" s="33"/>
      <c r="J192" s="33"/>
      <c r="K192" s="33"/>
      <c r="L192" s="33"/>
      <c r="M192" s="7">
        <v>1</v>
      </c>
      <c r="N192" s="7"/>
      <c r="O192" s="7"/>
      <c r="P192" s="33"/>
      <c r="Q192" s="7">
        <v>1</v>
      </c>
      <c r="R192" s="7"/>
      <c r="S192" s="7"/>
      <c r="T192" s="7">
        <f t="shared" si="30"/>
        <v>4</v>
      </c>
    </row>
    <row r="193" spans="1:20" ht="12.75">
      <c r="A193" s="14">
        <f t="shared" si="31"/>
        <v>24</v>
      </c>
      <c r="B193" s="30" t="s">
        <v>164</v>
      </c>
      <c r="C193" s="16"/>
      <c r="D193" s="34"/>
      <c r="E193" s="59"/>
      <c r="F193" s="7">
        <v>1</v>
      </c>
      <c r="G193" s="7"/>
      <c r="H193" s="7"/>
      <c r="I193" s="33"/>
      <c r="J193" s="33"/>
      <c r="K193" s="33"/>
      <c r="L193" s="33"/>
      <c r="M193" s="7"/>
      <c r="N193" s="7"/>
      <c r="O193" s="7"/>
      <c r="P193" s="33"/>
      <c r="Q193" s="7">
        <v>1</v>
      </c>
      <c r="R193" s="7"/>
      <c r="S193" s="7"/>
      <c r="T193" s="7">
        <f t="shared" si="30"/>
        <v>2</v>
      </c>
    </row>
    <row r="194" spans="1:20" ht="12.75">
      <c r="A194" s="14">
        <f t="shared" si="31"/>
        <v>25</v>
      </c>
      <c r="B194" s="30" t="s">
        <v>165</v>
      </c>
      <c r="C194" s="16"/>
      <c r="D194" s="34"/>
      <c r="E194" s="59"/>
      <c r="F194" s="7">
        <v>1</v>
      </c>
      <c r="G194" s="7"/>
      <c r="H194" s="7"/>
      <c r="I194" s="33"/>
      <c r="J194" s="33"/>
      <c r="K194" s="33"/>
      <c r="L194" s="33"/>
      <c r="M194" s="7"/>
      <c r="N194" s="7"/>
      <c r="O194" s="7">
        <v>1</v>
      </c>
      <c r="P194" s="33"/>
      <c r="Q194" s="7"/>
      <c r="R194" s="7"/>
      <c r="S194" s="7"/>
      <c r="T194" s="7">
        <f t="shared" si="30"/>
        <v>2</v>
      </c>
    </row>
    <row r="195" spans="1:20" ht="12.75">
      <c r="A195" s="14">
        <f t="shared" si="31"/>
        <v>26</v>
      </c>
      <c r="B195" s="30" t="s">
        <v>166</v>
      </c>
      <c r="C195" s="16"/>
      <c r="D195" s="34"/>
      <c r="E195" s="59"/>
      <c r="F195" s="7">
        <v>1</v>
      </c>
      <c r="G195" s="7">
        <v>1</v>
      </c>
      <c r="H195" s="7"/>
      <c r="I195" s="33"/>
      <c r="J195" s="33"/>
      <c r="K195" s="33"/>
      <c r="L195" s="33"/>
      <c r="M195" s="7"/>
      <c r="N195" s="7"/>
      <c r="O195" s="7"/>
      <c r="P195" s="33"/>
      <c r="Q195" s="7">
        <v>1</v>
      </c>
      <c r="R195" s="7"/>
      <c r="S195" s="7"/>
      <c r="T195" s="7">
        <f t="shared" si="30"/>
        <v>3</v>
      </c>
    </row>
    <row r="196" spans="1:20" ht="12.75">
      <c r="A196" s="14">
        <f t="shared" si="31"/>
        <v>27</v>
      </c>
      <c r="B196" s="30" t="s">
        <v>167</v>
      </c>
      <c r="C196" s="16"/>
      <c r="D196" s="34"/>
      <c r="E196" s="59"/>
      <c r="F196" s="7">
        <v>1</v>
      </c>
      <c r="G196" s="7">
        <v>1</v>
      </c>
      <c r="H196" s="7"/>
      <c r="I196" s="33"/>
      <c r="J196" s="33"/>
      <c r="K196" s="33"/>
      <c r="L196" s="33"/>
      <c r="M196" s="7"/>
      <c r="N196" s="7"/>
      <c r="O196" s="7"/>
      <c r="P196" s="33"/>
      <c r="Q196" s="7">
        <v>1</v>
      </c>
      <c r="R196" s="7"/>
      <c r="S196" s="7"/>
      <c r="T196" s="7">
        <f t="shared" si="30"/>
        <v>3</v>
      </c>
    </row>
    <row r="197" spans="1:20" ht="12.75">
      <c r="A197" s="14">
        <f t="shared" si="31"/>
        <v>28</v>
      </c>
      <c r="B197" s="30" t="s">
        <v>168</v>
      </c>
      <c r="C197" s="41"/>
      <c r="D197" s="34"/>
      <c r="E197" s="59"/>
      <c r="F197" s="7">
        <v>1</v>
      </c>
      <c r="G197" s="7">
        <v>1</v>
      </c>
      <c r="H197" s="7"/>
      <c r="I197" s="33"/>
      <c r="J197" s="33"/>
      <c r="K197" s="33"/>
      <c r="L197" s="33"/>
      <c r="M197" s="7"/>
      <c r="N197" s="7"/>
      <c r="O197" s="7"/>
      <c r="P197" s="33"/>
      <c r="Q197" s="33"/>
      <c r="R197" s="33"/>
      <c r="S197" s="7"/>
      <c r="T197" s="7">
        <f t="shared" si="30"/>
        <v>2</v>
      </c>
    </row>
    <row r="198" spans="1:20" ht="12.75">
      <c r="A198" s="14">
        <f t="shared" si="31"/>
        <v>29</v>
      </c>
      <c r="B198" s="30" t="s">
        <v>169</v>
      </c>
      <c r="C198" s="16"/>
      <c r="D198" s="34"/>
      <c r="E198" s="59"/>
      <c r="F198" s="7">
        <v>1</v>
      </c>
      <c r="G198" s="7"/>
      <c r="H198" s="7">
        <v>1</v>
      </c>
      <c r="I198" s="33"/>
      <c r="J198" s="33"/>
      <c r="K198" s="33"/>
      <c r="L198" s="33"/>
      <c r="M198" s="7"/>
      <c r="N198" s="7">
        <v>1</v>
      </c>
      <c r="O198" s="7"/>
      <c r="P198" s="33"/>
      <c r="Q198" s="33"/>
      <c r="R198" s="33"/>
      <c r="S198" s="7"/>
      <c r="T198" s="7">
        <f t="shared" si="30"/>
        <v>3</v>
      </c>
    </row>
    <row r="199" spans="1:20" ht="12.75">
      <c r="A199" s="14">
        <f t="shared" si="31"/>
        <v>30</v>
      </c>
      <c r="B199" s="30" t="s">
        <v>170</v>
      </c>
      <c r="C199" s="16"/>
      <c r="D199" s="34"/>
      <c r="E199" s="59"/>
      <c r="F199" s="7">
        <v>1</v>
      </c>
      <c r="G199" s="7">
        <v>1</v>
      </c>
      <c r="H199" s="7"/>
      <c r="I199" s="7"/>
      <c r="J199" s="7"/>
      <c r="K199" s="7"/>
      <c r="L199" s="7"/>
      <c r="M199" s="7">
        <v>1</v>
      </c>
      <c r="N199" s="7"/>
      <c r="O199" s="7"/>
      <c r="P199" s="7"/>
      <c r="Q199" s="7"/>
      <c r="R199" s="7"/>
      <c r="S199" s="7"/>
      <c r="T199" s="7">
        <f t="shared" si="30"/>
        <v>3</v>
      </c>
    </row>
    <row r="200" spans="1:20" ht="12.75">
      <c r="A200" s="14">
        <f t="shared" si="31"/>
        <v>31</v>
      </c>
      <c r="B200" s="30" t="s">
        <v>171</v>
      </c>
      <c r="C200" s="41"/>
      <c r="D200" s="34"/>
      <c r="E200" s="59"/>
      <c r="F200" s="7">
        <v>1</v>
      </c>
      <c r="G200" s="7"/>
      <c r="H200" s="7"/>
      <c r="I200" s="7"/>
      <c r="J200" s="7"/>
      <c r="K200" s="7"/>
      <c r="L200" s="20">
        <v>1</v>
      </c>
      <c r="M200" s="7">
        <v>1</v>
      </c>
      <c r="N200" s="7"/>
      <c r="O200" s="7">
        <v>1</v>
      </c>
      <c r="P200" s="7"/>
      <c r="Q200" s="7"/>
      <c r="R200" s="7"/>
      <c r="S200" s="7"/>
      <c r="T200" s="7">
        <f>SUM(F200:Q200)</f>
        <v>4</v>
      </c>
    </row>
    <row r="201" spans="1:20" ht="12.75">
      <c r="A201" s="14">
        <f t="shared" si="31"/>
        <v>32</v>
      </c>
      <c r="B201" s="30" t="s">
        <v>172</v>
      </c>
      <c r="C201" s="16"/>
      <c r="D201" s="34"/>
      <c r="E201" s="59"/>
      <c r="F201" s="7">
        <v>1</v>
      </c>
      <c r="G201" s="7"/>
      <c r="H201" s="7"/>
      <c r="I201" s="7"/>
      <c r="J201" s="7"/>
      <c r="K201" s="7"/>
      <c r="L201" s="20">
        <v>1</v>
      </c>
      <c r="M201" s="7">
        <v>1</v>
      </c>
      <c r="N201" s="7"/>
      <c r="O201" s="7">
        <v>1</v>
      </c>
      <c r="P201" s="7"/>
      <c r="Q201" s="7"/>
      <c r="R201" s="7"/>
      <c r="S201" s="7"/>
      <c r="T201" s="7">
        <f>SUM(F201:Q201)</f>
        <v>4</v>
      </c>
    </row>
    <row r="202" spans="1:20" ht="12.75">
      <c r="A202" s="14">
        <f t="shared" si="31"/>
        <v>33</v>
      </c>
      <c r="B202" s="50" t="s">
        <v>173</v>
      </c>
      <c r="C202" s="41"/>
      <c r="D202" s="34"/>
      <c r="E202" s="59"/>
      <c r="F202" s="7">
        <v>1</v>
      </c>
      <c r="G202" s="7">
        <v>1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>
        <f t="shared" si="30"/>
        <v>2</v>
      </c>
    </row>
    <row r="203" spans="1:20" ht="12.75">
      <c r="A203" s="80" t="s">
        <v>67</v>
      </c>
      <c r="B203" s="80"/>
      <c r="C203" s="80"/>
      <c r="D203" s="80"/>
      <c r="E203" s="80"/>
      <c r="F203" s="3">
        <f>SUM(F170:F202)</f>
        <v>33</v>
      </c>
      <c r="G203" s="3">
        <f aca="true" t="shared" si="32" ref="G203:S203">SUM(G170:G202)</f>
        <v>16</v>
      </c>
      <c r="H203" s="3">
        <f t="shared" si="32"/>
        <v>3</v>
      </c>
      <c r="I203" s="3">
        <f t="shared" si="32"/>
        <v>1</v>
      </c>
      <c r="J203" s="3">
        <f t="shared" si="32"/>
        <v>0</v>
      </c>
      <c r="K203" s="3">
        <f t="shared" si="32"/>
        <v>0</v>
      </c>
      <c r="L203" s="3">
        <f t="shared" si="32"/>
        <v>2</v>
      </c>
      <c r="M203" s="3">
        <f t="shared" si="32"/>
        <v>20</v>
      </c>
      <c r="N203" s="3">
        <f>SUM(N170:N202)</f>
        <v>3</v>
      </c>
      <c r="O203" s="3">
        <f t="shared" si="32"/>
        <v>7</v>
      </c>
      <c r="P203" s="3">
        <f t="shared" si="32"/>
        <v>0</v>
      </c>
      <c r="Q203" s="3">
        <f t="shared" si="32"/>
        <v>10</v>
      </c>
      <c r="R203" s="3">
        <f>SUM(R170:R202)</f>
        <v>0</v>
      </c>
      <c r="S203" s="3">
        <f t="shared" si="32"/>
        <v>2</v>
      </c>
      <c r="T203" s="3">
        <f>SUM(F203:S203)</f>
        <v>97</v>
      </c>
    </row>
    <row r="204" spans="1:19" ht="12.75">
      <c r="A204" s="74" t="s">
        <v>18</v>
      </c>
      <c r="B204" s="74"/>
      <c r="C204" s="74"/>
      <c r="D204" s="5"/>
      <c r="E204" s="2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2.75">
      <c r="A205" s="79" t="s">
        <v>17</v>
      </c>
      <c r="B205" s="79"/>
      <c r="C205" s="40" t="s">
        <v>175</v>
      </c>
      <c r="D205" s="5"/>
      <c r="E205" s="2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20" ht="12.75">
      <c r="A206" s="14">
        <v>1</v>
      </c>
      <c r="B206" s="30" t="s">
        <v>176</v>
      </c>
      <c r="C206" s="41"/>
      <c r="D206" s="34"/>
      <c r="E206" s="59"/>
      <c r="F206" s="7">
        <v>1</v>
      </c>
      <c r="G206" s="7"/>
      <c r="H206" s="33"/>
      <c r="I206" s="33"/>
      <c r="J206" s="33"/>
      <c r="K206" s="33"/>
      <c r="L206" s="33"/>
      <c r="M206" s="7"/>
      <c r="N206" s="33"/>
      <c r="O206" s="7"/>
      <c r="P206" s="33"/>
      <c r="Q206" s="33"/>
      <c r="R206" s="33"/>
      <c r="S206" s="33"/>
      <c r="T206" s="7">
        <f>SUM(F206:S206)</f>
        <v>1</v>
      </c>
    </row>
    <row r="207" spans="1:20" ht="12.75">
      <c r="A207" s="14">
        <f>A206+1</f>
        <v>2</v>
      </c>
      <c r="B207" s="30" t="s">
        <v>177</v>
      </c>
      <c r="C207" s="41"/>
      <c r="D207" s="34"/>
      <c r="E207" s="59"/>
      <c r="F207" s="7">
        <v>1</v>
      </c>
      <c r="G207" s="7"/>
      <c r="H207" s="33"/>
      <c r="I207" s="33"/>
      <c r="J207" s="33"/>
      <c r="K207" s="33"/>
      <c r="L207" s="33"/>
      <c r="M207" s="7"/>
      <c r="N207" s="33"/>
      <c r="O207" s="7"/>
      <c r="P207" s="33"/>
      <c r="Q207" s="7"/>
      <c r="R207" s="7"/>
      <c r="S207" s="33"/>
      <c r="T207" s="7">
        <f>SUM(F207:S207)</f>
        <v>1</v>
      </c>
    </row>
    <row r="208" spans="1:20" ht="12.75">
      <c r="A208" s="14">
        <f>A207+1</f>
        <v>3</v>
      </c>
      <c r="B208" s="30" t="s">
        <v>246</v>
      </c>
      <c r="C208" s="41"/>
      <c r="D208" s="34"/>
      <c r="E208" s="59"/>
      <c r="F208" s="7">
        <v>1</v>
      </c>
      <c r="G208" s="7"/>
      <c r="H208" s="33"/>
      <c r="I208" s="33"/>
      <c r="J208" s="33"/>
      <c r="K208" s="33"/>
      <c r="L208" s="33"/>
      <c r="M208" s="7"/>
      <c r="N208" s="33"/>
      <c r="O208" s="7"/>
      <c r="P208" s="33"/>
      <c r="Q208" s="7"/>
      <c r="R208" s="7"/>
      <c r="S208" s="33"/>
      <c r="T208" s="7">
        <f>SUM(F208:S208)</f>
        <v>1</v>
      </c>
    </row>
    <row r="209" spans="1:20" s="5" customFormat="1" ht="12.75">
      <c r="A209" s="76" t="s">
        <v>21</v>
      </c>
      <c r="B209" s="76"/>
      <c r="C209" s="76"/>
      <c r="D209" s="76"/>
      <c r="E209" s="76"/>
      <c r="F209" s="3">
        <f aca="true" t="shared" si="33" ref="F209:T209">SUM(F206:F208)</f>
        <v>3</v>
      </c>
      <c r="G209" s="3">
        <f t="shared" si="33"/>
        <v>0</v>
      </c>
      <c r="H209" s="3">
        <f t="shared" si="33"/>
        <v>0</v>
      </c>
      <c r="I209" s="3">
        <f t="shared" si="33"/>
        <v>0</v>
      </c>
      <c r="J209" s="3">
        <f t="shared" si="33"/>
        <v>0</v>
      </c>
      <c r="K209" s="3">
        <f t="shared" si="33"/>
        <v>0</v>
      </c>
      <c r="L209" s="3">
        <f t="shared" si="33"/>
        <v>0</v>
      </c>
      <c r="M209" s="3">
        <f t="shared" si="33"/>
        <v>0</v>
      </c>
      <c r="N209" s="3">
        <f t="shared" si="33"/>
        <v>0</v>
      </c>
      <c r="O209" s="3">
        <f t="shared" si="33"/>
        <v>0</v>
      </c>
      <c r="P209" s="3">
        <f t="shared" si="33"/>
        <v>0</v>
      </c>
      <c r="Q209" s="3">
        <f t="shared" si="33"/>
        <v>0</v>
      </c>
      <c r="R209" s="3">
        <f>SUM(R206:R208)</f>
        <v>0</v>
      </c>
      <c r="S209" s="3">
        <f t="shared" si="33"/>
        <v>0</v>
      </c>
      <c r="T209" s="3">
        <f t="shared" si="33"/>
        <v>3</v>
      </c>
    </row>
    <row r="210" spans="1:3" ht="12.75">
      <c r="A210" s="74" t="s">
        <v>18</v>
      </c>
      <c r="B210" s="74"/>
      <c r="C210" s="74"/>
    </row>
    <row r="211" spans="1:16" ht="12.75">
      <c r="A211" s="77" t="s">
        <v>17</v>
      </c>
      <c r="B211" s="77"/>
      <c r="C211" s="55" t="s">
        <v>220</v>
      </c>
      <c r="D211" s="55"/>
      <c r="E211" s="67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 spans="1:20" ht="12.75">
      <c r="A212" s="14">
        <v>1</v>
      </c>
      <c r="B212" s="7" t="s">
        <v>178</v>
      </c>
      <c r="C212" s="41"/>
      <c r="D212" s="34"/>
      <c r="E212" s="59"/>
      <c r="F212" s="7">
        <v>1</v>
      </c>
      <c r="G212" s="7"/>
      <c r="H212" s="7"/>
      <c r="I212" s="7"/>
      <c r="J212" s="7"/>
      <c r="K212" s="7"/>
      <c r="L212" s="7"/>
      <c r="M212" s="7">
        <v>1</v>
      </c>
      <c r="N212" s="7"/>
      <c r="O212" s="7"/>
      <c r="P212" s="7"/>
      <c r="Q212" s="7"/>
      <c r="R212" s="7"/>
      <c r="S212" s="7"/>
      <c r="T212" s="7">
        <f aca="true" t="shared" si="34" ref="T212:T231">SUM(F212:S212)</f>
        <v>2</v>
      </c>
    </row>
    <row r="213" spans="1:20" ht="12.75">
      <c r="A213" s="14">
        <f aca="true" t="shared" si="35" ref="A213:A230">A212+1</f>
        <v>2</v>
      </c>
      <c r="B213" s="7" t="s">
        <v>179</v>
      </c>
      <c r="C213" s="41"/>
      <c r="D213" s="34"/>
      <c r="E213" s="59"/>
      <c r="F213" s="7">
        <v>1</v>
      </c>
      <c r="G213" s="7"/>
      <c r="H213" s="7"/>
      <c r="I213" s="7"/>
      <c r="J213" s="7"/>
      <c r="K213" s="7"/>
      <c r="L213" s="7"/>
      <c r="M213" s="7">
        <v>1</v>
      </c>
      <c r="N213" s="7"/>
      <c r="O213" s="7"/>
      <c r="P213" s="7"/>
      <c r="Q213" s="7"/>
      <c r="R213" s="7"/>
      <c r="S213" s="7"/>
      <c r="T213" s="7">
        <f t="shared" si="34"/>
        <v>2</v>
      </c>
    </row>
    <row r="214" spans="1:20" ht="12.75">
      <c r="A214" s="14">
        <f t="shared" si="35"/>
        <v>3</v>
      </c>
      <c r="B214" s="39" t="s">
        <v>180</v>
      </c>
      <c r="C214" s="49"/>
      <c r="D214" s="34"/>
      <c r="E214" s="59"/>
      <c r="F214" s="7">
        <v>1</v>
      </c>
      <c r="G214" s="7"/>
      <c r="H214" s="7"/>
      <c r="I214" s="7"/>
      <c r="J214" s="7"/>
      <c r="K214" s="7"/>
      <c r="L214" s="7"/>
      <c r="M214" s="7">
        <v>1</v>
      </c>
      <c r="N214" s="7"/>
      <c r="O214" s="7"/>
      <c r="P214" s="7"/>
      <c r="Q214" s="7"/>
      <c r="R214" s="7"/>
      <c r="S214" s="7"/>
      <c r="T214" s="7">
        <f t="shared" si="34"/>
        <v>2</v>
      </c>
    </row>
    <row r="215" spans="1:20" ht="12.75">
      <c r="A215" s="14">
        <f t="shared" si="35"/>
        <v>4</v>
      </c>
      <c r="B215" s="7" t="s">
        <v>181</v>
      </c>
      <c r="C215" s="41"/>
      <c r="D215" s="34"/>
      <c r="E215" s="59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>
        <f t="shared" si="34"/>
        <v>0</v>
      </c>
    </row>
    <row r="216" spans="1:20" ht="12.75">
      <c r="A216" s="14">
        <f t="shared" si="35"/>
        <v>5</v>
      </c>
      <c r="B216" s="7" t="s">
        <v>182</v>
      </c>
      <c r="C216" s="41"/>
      <c r="D216" s="34"/>
      <c r="E216" s="59"/>
      <c r="F216" s="7">
        <v>1</v>
      </c>
      <c r="G216" s="7"/>
      <c r="H216" s="7"/>
      <c r="I216" s="7"/>
      <c r="J216" s="7"/>
      <c r="K216" s="7"/>
      <c r="L216" s="7"/>
      <c r="M216" s="7">
        <v>1</v>
      </c>
      <c r="N216" s="7"/>
      <c r="O216" s="7"/>
      <c r="P216" s="7"/>
      <c r="Q216" s="7"/>
      <c r="R216" s="7"/>
      <c r="S216" s="7"/>
      <c r="T216" s="7">
        <f t="shared" si="34"/>
        <v>2</v>
      </c>
    </row>
    <row r="217" spans="1:20" ht="12.75">
      <c r="A217" s="14">
        <f t="shared" si="35"/>
        <v>6</v>
      </c>
      <c r="B217" s="7" t="s">
        <v>183</v>
      </c>
      <c r="C217" s="16"/>
      <c r="D217" s="34"/>
      <c r="E217" s="59"/>
      <c r="F217" s="7">
        <v>1</v>
      </c>
      <c r="G217" s="7"/>
      <c r="H217" s="7"/>
      <c r="I217" s="7"/>
      <c r="J217" s="7"/>
      <c r="K217" s="7"/>
      <c r="L217" s="7"/>
      <c r="M217" s="7">
        <v>1</v>
      </c>
      <c r="N217" s="7"/>
      <c r="O217" s="7"/>
      <c r="P217" s="7"/>
      <c r="Q217" s="7"/>
      <c r="R217" s="7"/>
      <c r="S217" s="7"/>
      <c r="T217" s="7">
        <f t="shared" si="34"/>
        <v>2</v>
      </c>
    </row>
    <row r="218" spans="1:20" ht="12.75">
      <c r="A218" s="14">
        <f t="shared" si="35"/>
        <v>7</v>
      </c>
      <c r="B218" s="7" t="s">
        <v>184</v>
      </c>
      <c r="C218" s="41"/>
      <c r="D218" s="34"/>
      <c r="E218" s="59"/>
      <c r="F218" s="7">
        <v>1</v>
      </c>
      <c r="G218" s="7"/>
      <c r="H218" s="7"/>
      <c r="I218" s="7"/>
      <c r="J218" s="7"/>
      <c r="K218" s="7"/>
      <c r="L218" s="7"/>
      <c r="M218" s="7">
        <v>1</v>
      </c>
      <c r="N218" s="7"/>
      <c r="O218" s="7"/>
      <c r="P218" s="7"/>
      <c r="Q218" s="7"/>
      <c r="R218" s="7"/>
      <c r="S218" s="7"/>
      <c r="T218" s="7">
        <f t="shared" si="34"/>
        <v>2</v>
      </c>
    </row>
    <row r="219" spans="1:20" ht="12.75">
      <c r="A219" s="14">
        <f t="shared" si="35"/>
        <v>8</v>
      </c>
      <c r="B219" s="7" t="s">
        <v>185</v>
      </c>
      <c r="C219" s="41"/>
      <c r="D219" s="34"/>
      <c r="E219" s="59"/>
      <c r="F219" s="7">
        <v>1</v>
      </c>
      <c r="G219" s="7"/>
      <c r="H219" s="7"/>
      <c r="I219" s="7"/>
      <c r="J219" s="7"/>
      <c r="K219" s="7"/>
      <c r="L219" s="7"/>
      <c r="M219" s="7">
        <v>1</v>
      </c>
      <c r="N219" s="7"/>
      <c r="O219" s="7"/>
      <c r="P219" s="7"/>
      <c r="Q219" s="7"/>
      <c r="R219" s="7"/>
      <c r="S219" s="7"/>
      <c r="T219" s="7">
        <f t="shared" si="34"/>
        <v>2</v>
      </c>
    </row>
    <row r="220" spans="1:20" ht="12.75">
      <c r="A220" s="14">
        <f t="shared" si="35"/>
        <v>9</v>
      </c>
      <c r="B220" s="7" t="s">
        <v>186</v>
      </c>
      <c r="C220" s="41"/>
      <c r="D220" s="34"/>
      <c r="E220" s="59"/>
      <c r="F220" s="7">
        <v>1</v>
      </c>
      <c r="G220" s="7"/>
      <c r="H220" s="7"/>
      <c r="I220" s="7"/>
      <c r="J220" s="7"/>
      <c r="K220" s="7"/>
      <c r="L220" s="7"/>
      <c r="M220" s="7">
        <v>1</v>
      </c>
      <c r="N220" s="7"/>
      <c r="O220" s="7"/>
      <c r="P220" s="7"/>
      <c r="Q220" s="7"/>
      <c r="R220" s="7"/>
      <c r="S220" s="7"/>
      <c r="T220" s="7">
        <f t="shared" si="34"/>
        <v>2</v>
      </c>
    </row>
    <row r="221" spans="1:20" ht="12.75">
      <c r="A221" s="14">
        <f t="shared" si="35"/>
        <v>10</v>
      </c>
      <c r="B221" s="7" t="s">
        <v>187</v>
      </c>
      <c r="C221" s="41"/>
      <c r="D221" s="34"/>
      <c r="E221" s="59"/>
      <c r="F221" s="7">
        <v>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1</v>
      </c>
      <c r="S221" s="7"/>
      <c r="T221" s="7">
        <f t="shared" si="34"/>
        <v>2</v>
      </c>
    </row>
    <row r="222" spans="1:20" ht="12.75">
      <c r="A222" s="14">
        <f t="shared" si="35"/>
        <v>11</v>
      </c>
      <c r="B222" s="7" t="s">
        <v>188</v>
      </c>
      <c r="C222" s="41"/>
      <c r="D222" s="34"/>
      <c r="E222" s="59"/>
      <c r="F222" s="7">
        <v>1</v>
      </c>
      <c r="G222" s="7"/>
      <c r="H222" s="7"/>
      <c r="I222" s="7"/>
      <c r="J222" s="7"/>
      <c r="K222" s="7"/>
      <c r="L222" s="7"/>
      <c r="M222" s="7">
        <v>1</v>
      </c>
      <c r="N222" s="7"/>
      <c r="O222" s="7">
        <v>1</v>
      </c>
      <c r="P222" s="7"/>
      <c r="Q222" s="7"/>
      <c r="R222" s="7"/>
      <c r="S222" s="7"/>
      <c r="T222" s="7">
        <f t="shared" si="34"/>
        <v>3</v>
      </c>
    </row>
    <row r="223" spans="1:20" ht="12.75">
      <c r="A223" s="14">
        <f t="shared" si="35"/>
        <v>12</v>
      </c>
      <c r="B223" s="7" t="s">
        <v>189</v>
      </c>
      <c r="C223" s="41"/>
      <c r="D223" s="34"/>
      <c r="E223" s="59"/>
      <c r="F223" s="7">
        <v>1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>
        <f t="shared" si="34"/>
        <v>1</v>
      </c>
    </row>
    <row r="224" spans="1:20" ht="12.75">
      <c r="A224" s="14">
        <f t="shared" si="35"/>
        <v>13</v>
      </c>
      <c r="B224" s="7" t="s">
        <v>190</v>
      </c>
      <c r="C224" s="41"/>
      <c r="D224" s="34"/>
      <c r="E224" s="59"/>
      <c r="F224" s="7">
        <v>1</v>
      </c>
      <c r="G224" s="7"/>
      <c r="H224" s="7"/>
      <c r="I224" s="7"/>
      <c r="J224" s="7"/>
      <c r="K224" s="7"/>
      <c r="L224" s="7"/>
      <c r="M224" s="7">
        <v>1</v>
      </c>
      <c r="N224" s="7"/>
      <c r="O224" s="7"/>
      <c r="P224" s="7"/>
      <c r="Q224" s="7"/>
      <c r="R224" s="7"/>
      <c r="S224" s="7"/>
      <c r="T224" s="7">
        <f t="shared" si="34"/>
        <v>2</v>
      </c>
    </row>
    <row r="225" spans="1:20" ht="12.75">
      <c r="A225" s="14">
        <f t="shared" si="35"/>
        <v>14</v>
      </c>
      <c r="B225" s="7" t="s">
        <v>191</v>
      </c>
      <c r="C225" s="41"/>
      <c r="D225" s="34"/>
      <c r="E225" s="59"/>
      <c r="F225" s="7">
        <v>1</v>
      </c>
      <c r="G225" s="7"/>
      <c r="H225" s="7"/>
      <c r="I225" s="7"/>
      <c r="J225" s="7"/>
      <c r="K225" s="7"/>
      <c r="L225" s="7"/>
      <c r="M225" s="7">
        <v>1</v>
      </c>
      <c r="N225" s="7"/>
      <c r="O225" s="7"/>
      <c r="P225" s="7"/>
      <c r="Q225" s="7"/>
      <c r="R225" s="7"/>
      <c r="S225" s="7"/>
      <c r="T225" s="7">
        <f t="shared" si="34"/>
        <v>2</v>
      </c>
    </row>
    <row r="226" spans="1:20" ht="12.75">
      <c r="A226" s="14">
        <f t="shared" si="35"/>
        <v>15</v>
      </c>
      <c r="B226" s="7" t="s">
        <v>192</v>
      </c>
      <c r="C226" s="41"/>
      <c r="D226" s="34"/>
      <c r="E226" s="59"/>
      <c r="F226" s="7">
        <v>1</v>
      </c>
      <c r="G226" s="7"/>
      <c r="H226" s="7"/>
      <c r="I226" s="7"/>
      <c r="J226" s="7"/>
      <c r="K226" s="7"/>
      <c r="L226" s="7"/>
      <c r="M226" s="7">
        <v>1</v>
      </c>
      <c r="N226" s="7"/>
      <c r="O226" s="7"/>
      <c r="P226" s="7"/>
      <c r="Q226" s="7"/>
      <c r="R226" s="7"/>
      <c r="S226" s="7"/>
      <c r="T226" s="7">
        <f t="shared" si="34"/>
        <v>2</v>
      </c>
    </row>
    <row r="227" spans="1:20" ht="12.75">
      <c r="A227" s="14">
        <f t="shared" si="35"/>
        <v>16</v>
      </c>
      <c r="B227" s="7" t="s">
        <v>193</v>
      </c>
      <c r="C227" s="41"/>
      <c r="D227" s="34"/>
      <c r="E227" s="59"/>
      <c r="F227" s="7"/>
      <c r="G227" s="7"/>
      <c r="H227" s="7"/>
      <c r="I227" s="7"/>
      <c r="J227" s="7"/>
      <c r="K227" s="7"/>
      <c r="L227" s="7"/>
      <c r="M227" s="7">
        <v>1</v>
      </c>
      <c r="N227" s="7"/>
      <c r="O227" s="7"/>
      <c r="P227" s="7"/>
      <c r="Q227" s="7"/>
      <c r="R227" s="7"/>
      <c r="S227" s="7"/>
      <c r="T227" s="7">
        <f t="shared" si="34"/>
        <v>1</v>
      </c>
    </row>
    <row r="228" spans="1:20" ht="12.75">
      <c r="A228" s="14">
        <f t="shared" si="35"/>
        <v>17</v>
      </c>
      <c r="B228" s="7" t="s">
        <v>194</v>
      </c>
      <c r="C228" s="41"/>
      <c r="D228" s="34"/>
      <c r="E228" s="59"/>
      <c r="F228" s="7"/>
      <c r="G228" s="7"/>
      <c r="H228" s="7"/>
      <c r="I228" s="7"/>
      <c r="J228" s="7"/>
      <c r="K228" s="7"/>
      <c r="L228" s="7"/>
      <c r="M228" s="7">
        <v>1</v>
      </c>
      <c r="N228" s="7"/>
      <c r="O228" s="7"/>
      <c r="P228" s="7"/>
      <c r="Q228" s="7"/>
      <c r="R228" s="7"/>
      <c r="S228" s="7"/>
      <c r="T228" s="7">
        <f t="shared" si="34"/>
        <v>1</v>
      </c>
    </row>
    <row r="229" spans="1:20" ht="12.75">
      <c r="A229" s="14">
        <f t="shared" si="35"/>
        <v>18</v>
      </c>
      <c r="B229" s="7" t="s">
        <v>195</v>
      </c>
      <c r="C229" s="41"/>
      <c r="D229" s="34"/>
      <c r="E229" s="59"/>
      <c r="F229" s="7"/>
      <c r="G229" s="7"/>
      <c r="H229" s="7"/>
      <c r="I229" s="7"/>
      <c r="J229" s="7"/>
      <c r="K229" s="7"/>
      <c r="L229" s="7"/>
      <c r="M229" s="7">
        <v>1</v>
      </c>
      <c r="N229" s="7"/>
      <c r="O229" s="7"/>
      <c r="P229" s="7"/>
      <c r="Q229" s="7"/>
      <c r="R229" s="7"/>
      <c r="S229" s="7"/>
      <c r="T229" s="7">
        <f t="shared" si="34"/>
        <v>1</v>
      </c>
    </row>
    <row r="230" spans="1:20" ht="12.75">
      <c r="A230" s="14">
        <f t="shared" si="35"/>
        <v>19</v>
      </c>
      <c r="B230" s="7" t="s">
        <v>196</v>
      </c>
      <c r="C230" s="41"/>
      <c r="D230" s="34"/>
      <c r="E230" s="59"/>
      <c r="F230" s="7"/>
      <c r="G230" s="7"/>
      <c r="H230" s="7"/>
      <c r="I230" s="7"/>
      <c r="J230" s="7"/>
      <c r="K230" s="7"/>
      <c r="L230" s="7"/>
      <c r="M230" s="7">
        <v>1</v>
      </c>
      <c r="N230" s="7"/>
      <c r="O230" s="7"/>
      <c r="P230" s="7"/>
      <c r="Q230" s="7"/>
      <c r="R230" s="7"/>
      <c r="S230" s="7"/>
      <c r="T230" s="7">
        <f t="shared" si="34"/>
        <v>1</v>
      </c>
    </row>
    <row r="231" spans="1:20" s="22" customFormat="1" ht="12.75">
      <c r="A231" s="78" t="s">
        <v>21</v>
      </c>
      <c r="B231" s="78"/>
      <c r="C231" s="78"/>
      <c r="D231" s="78"/>
      <c r="E231" s="78"/>
      <c r="F231" s="26">
        <f>SUM(F212:F230)</f>
        <v>14</v>
      </c>
      <c r="G231" s="26">
        <f aca="true" t="shared" si="36" ref="G231:S231">SUM(G212:G230)</f>
        <v>0</v>
      </c>
      <c r="H231" s="26">
        <f t="shared" si="36"/>
        <v>0</v>
      </c>
      <c r="I231" s="26">
        <f t="shared" si="36"/>
        <v>0</v>
      </c>
      <c r="J231" s="26">
        <f t="shared" si="36"/>
        <v>0</v>
      </c>
      <c r="K231" s="26">
        <f t="shared" si="36"/>
        <v>0</v>
      </c>
      <c r="L231" s="26">
        <f t="shared" si="36"/>
        <v>0</v>
      </c>
      <c r="M231" s="26">
        <f t="shared" si="36"/>
        <v>16</v>
      </c>
      <c r="N231" s="26">
        <f t="shared" si="36"/>
        <v>0</v>
      </c>
      <c r="O231" s="26">
        <f t="shared" si="36"/>
        <v>1</v>
      </c>
      <c r="P231" s="26">
        <f t="shared" si="36"/>
        <v>0</v>
      </c>
      <c r="Q231" s="26">
        <f t="shared" si="36"/>
        <v>0</v>
      </c>
      <c r="R231" s="26">
        <f>SUM(R212:R230)</f>
        <v>1</v>
      </c>
      <c r="S231" s="26">
        <f t="shared" si="36"/>
        <v>0</v>
      </c>
      <c r="T231" s="26">
        <f t="shared" si="34"/>
        <v>32</v>
      </c>
    </row>
    <row r="232" spans="1:3" ht="12.75">
      <c r="A232" s="74" t="s">
        <v>18</v>
      </c>
      <c r="B232" s="74"/>
      <c r="C232" s="74"/>
    </row>
    <row r="233" spans="1:3" ht="12.75">
      <c r="A233" s="75" t="s">
        <v>17</v>
      </c>
      <c r="B233" s="75"/>
      <c r="C233" s="40" t="s">
        <v>219</v>
      </c>
    </row>
    <row r="234" spans="1:20" ht="12.75">
      <c r="A234" s="38">
        <v>1</v>
      </c>
      <c r="B234" s="17" t="s">
        <v>247</v>
      </c>
      <c r="C234" s="43"/>
      <c r="D234" s="34"/>
      <c r="E234" s="62"/>
      <c r="F234" s="17">
        <v>1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7">
        <f>SUM(F234:S234)</f>
        <v>1</v>
      </c>
    </row>
    <row r="235" spans="1:20" s="5" customFormat="1" ht="12.75">
      <c r="A235" s="76" t="s">
        <v>21</v>
      </c>
      <c r="B235" s="76"/>
      <c r="C235" s="76"/>
      <c r="D235" s="76"/>
      <c r="E235" s="76"/>
      <c r="F235" s="3">
        <f>SUM(F234:F234)</f>
        <v>1</v>
      </c>
      <c r="G235" s="3">
        <f aca="true" t="shared" si="37" ref="G235:S235">SUM(G234:G234)</f>
        <v>0</v>
      </c>
      <c r="H235" s="3">
        <f t="shared" si="37"/>
        <v>0</v>
      </c>
      <c r="I235" s="3">
        <f t="shared" si="37"/>
        <v>0</v>
      </c>
      <c r="J235" s="3">
        <f t="shared" si="37"/>
        <v>0</v>
      </c>
      <c r="K235" s="3">
        <f t="shared" si="37"/>
        <v>0</v>
      </c>
      <c r="L235" s="3">
        <f t="shared" si="37"/>
        <v>0</v>
      </c>
      <c r="M235" s="3">
        <f t="shared" si="37"/>
        <v>0</v>
      </c>
      <c r="N235" s="3">
        <f t="shared" si="37"/>
        <v>0</v>
      </c>
      <c r="O235" s="3">
        <f t="shared" si="37"/>
        <v>0</v>
      </c>
      <c r="P235" s="3">
        <f t="shared" si="37"/>
        <v>0</v>
      </c>
      <c r="Q235" s="3">
        <f t="shared" si="37"/>
        <v>0</v>
      </c>
      <c r="R235" s="3">
        <f>SUM(R234:R234)</f>
        <v>0</v>
      </c>
      <c r="S235" s="3">
        <f t="shared" si="37"/>
        <v>0</v>
      </c>
      <c r="T235" s="3">
        <f>SUM(F235:S235)</f>
        <v>1</v>
      </c>
    </row>
    <row r="236" spans="1:3" ht="12.75">
      <c r="A236" s="74" t="s">
        <v>18</v>
      </c>
      <c r="B236" s="74"/>
      <c r="C236" s="74"/>
    </row>
    <row r="237" spans="1:3" ht="12.75">
      <c r="A237" s="77" t="s">
        <v>17</v>
      </c>
      <c r="B237" s="77"/>
      <c r="C237" s="40" t="s">
        <v>199</v>
      </c>
    </row>
    <row r="238" spans="1:20" ht="12.75">
      <c r="A238" s="7">
        <v>1</v>
      </c>
      <c r="B238" s="36" t="s">
        <v>197</v>
      </c>
      <c r="C238" s="41"/>
      <c r="D238" s="34"/>
      <c r="E238" s="59"/>
      <c r="F238" s="7">
        <v>1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>
        <f>SUM(F238:S238)</f>
        <v>1</v>
      </c>
    </row>
    <row r="239" spans="1:20" ht="12.75">
      <c r="A239" s="7">
        <v>2</v>
      </c>
      <c r="B239" s="36" t="s">
        <v>198</v>
      </c>
      <c r="C239" s="41"/>
      <c r="D239" s="34"/>
      <c r="E239" s="59"/>
      <c r="F239" s="7">
        <v>1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>
        <f>SUM(F239:S239)</f>
        <v>1</v>
      </c>
    </row>
    <row r="240" spans="1:20" s="5" customFormat="1" ht="12.75">
      <c r="A240" s="76" t="s">
        <v>21</v>
      </c>
      <c r="B240" s="76"/>
      <c r="C240" s="76"/>
      <c r="D240" s="76"/>
      <c r="E240" s="76"/>
      <c r="F240" s="3">
        <f>SUM(F238:F239)</f>
        <v>2</v>
      </c>
      <c r="G240" s="3">
        <f aca="true" t="shared" si="38" ref="G240:S240">SUM(G238:G239)</f>
        <v>0</v>
      </c>
      <c r="H240" s="3">
        <f t="shared" si="38"/>
        <v>0</v>
      </c>
      <c r="I240" s="3">
        <f t="shared" si="38"/>
        <v>0</v>
      </c>
      <c r="J240" s="3">
        <f t="shared" si="38"/>
        <v>0</v>
      </c>
      <c r="K240" s="3">
        <f t="shared" si="38"/>
        <v>0</v>
      </c>
      <c r="L240" s="3">
        <f t="shared" si="38"/>
        <v>0</v>
      </c>
      <c r="M240" s="3">
        <f t="shared" si="38"/>
        <v>0</v>
      </c>
      <c r="N240" s="3">
        <f t="shared" si="38"/>
        <v>0</v>
      </c>
      <c r="O240" s="3">
        <f t="shared" si="38"/>
        <v>0</v>
      </c>
      <c r="P240" s="3">
        <f t="shared" si="38"/>
        <v>0</v>
      </c>
      <c r="Q240" s="3">
        <f t="shared" si="38"/>
        <v>0</v>
      </c>
      <c r="R240" s="3">
        <f>SUM(R238:R239)</f>
        <v>0</v>
      </c>
      <c r="S240" s="3">
        <f t="shared" si="38"/>
        <v>0</v>
      </c>
      <c r="T240" s="3">
        <f>SUM(F240:S240)</f>
        <v>2</v>
      </c>
    </row>
    <row r="241" spans="1:3" ht="12.75">
      <c r="A241" s="74" t="s">
        <v>18</v>
      </c>
      <c r="B241" s="74"/>
      <c r="C241" s="74"/>
    </row>
    <row r="242" spans="1:3" ht="12.75">
      <c r="A242" s="75" t="s">
        <v>17</v>
      </c>
      <c r="B242" s="75"/>
      <c r="C242" s="40" t="s">
        <v>201</v>
      </c>
    </row>
    <row r="243" spans="1:20" ht="12.75">
      <c r="A243" s="17">
        <v>1</v>
      </c>
      <c r="B243" s="17" t="s">
        <v>202</v>
      </c>
      <c r="C243" s="43"/>
      <c r="D243" s="7"/>
      <c r="E243" s="62"/>
      <c r="F243" s="17">
        <v>1</v>
      </c>
      <c r="G243" s="17"/>
      <c r="H243" s="17"/>
      <c r="I243" s="17"/>
      <c r="J243" s="17"/>
      <c r="K243" s="17"/>
      <c r="L243" s="17"/>
      <c r="M243" s="17">
        <v>1</v>
      </c>
      <c r="N243" s="17"/>
      <c r="O243" s="17"/>
      <c r="P243" s="17"/>
      <c r="Q243" s="17"/>
      <c r="R243" s="17"/>
      <c r="S243" s="17">
        <v>0</v>
      </c>
      <c r="T243" s="7">
        <f aca="true" t="shared" si="39" ref="T243:T252">SUM(F243:S243)</f>
        <v>2</v>
      </c>
    </row>
    <row r="244" spans="1:20" ht="12.75">
      <c r="A244" s="17">
        <f>A243+1</f>
        <v>2</v>
      </c>
      <c r="B244" s="7" t="s">
        <v>203</v>
      </c>
      <c r="C244" s="43"/>
      <c r="D244" s="7"/>
      <c r="E244" s="62"/>
      <c r="F244" s="17">
        <v>1</v>
      </c>
      <c r="G244" s="17"/>
      <c r="H244" s="17"/>
      <c r="I244" s="17"/>
      <c r="J244" s="17"/>
      <c r="K244" s="17"/>
      <c r="L244" s="17"/>
      <c r="M244" s="17">
        <v>1</v>
      </c>
      <c r="N244" s="17"/>
      <c r="O244" s="17"/>
      <c r="P244" s="17"/>
      <c r="Q244" s="17"/>
      <c r="R244" s="17"/>
      <c r="S244" s="17"/>
      <c r="T244" s="7">
        <f t="shared" si="39"/>
        <v>2</v>
      </c>
    </row>
    <row r="245" spans="1:20" ht="12.75">
      <c r="A245" s="17">
        <f aca="true" t="shared" si="40" ref="A245:A251">A244+1</f>
        <v>3</v>
      </c>
      <c r="B245" s="17" t="s">
        <v>204</v>
      </c>
      <c r="C245" s="43"/>
      <c r="D245" s="7"/>
      <c r="E245" s="62"/>
      <c r="F245" s="17">
        <v>1</v>
      </c>
      <c r="G245" s="17"/>
      <c r="H245" s="17"/>
      <c r="I245" s="17"/>
      <c r="J245" s="17"/>
      <c r="K245" s="17"/>
      <c r="L245" s="17"/>
      <c r="M245" s="17">
        <v>1</v>
      </c>
      <c r="N245" s="17"/>
      <c r="O245" s="17"/>
      <c r="P245" s="17"/>
      <c r="Q245" s="17"/>
      <c r="R245" s="17"/>
      <c r="S245" s="17"/>
      <c r="T245" s="7">
        <f t="shared" si="39"/>
        <v>2</v>
      </c>
    </row>
    <row r="246" spans="1:20" ht="12.75">
      <c r="A246" s="17">
        <f t="shared" si="40"/>
        <v>4</v>
      </c>
      <c r="B246" s="17" t="s">
        <v>205</v>
      </c>
      <c r="C246" s="43"/>
      <c r="D246" s="7"/>
      <c r="E246" s="62"/>
      <c r="F246" s="17"/>
      <c r="G246" s="17"/>
      <c r="H246" s="17"/>
      <c r="I246" s="17"/>
      <c r="J246" s="17"/>
      <c r="K246" s="17"/>
      <c r="L246" s="17"/>
      <c r="M246" s="17">
        <v>1</v>
      </c>
      <c r="N246" s="17"/>
      <c r="O246" s="17"/>
      <c r="P246" s="17"/>
      <c r="Q246" s="17"/>
      <c r="R246" s="17"/>
      <c r="S246" s="17"/>
      <c r="T246" s="7">
        <f t="shared" si="39"/>
        <v>1</v>
      </c>
    </row>
    <row r="247" spans="1:20" ht="12.75">
      <c r="A247" s="17">
        <f t="shared" si="40"/>
        <v>5</v>
      </c>
      <c r="B247" s="17" t="s">
        <v>206</v>
      </c>
      <c r="C247" s="43"/>
      <c r="D247" s="7"/>
      <c r="E247" s="62"/>
      <c r="F247" s="17"/>
      <c r="G247" s="17"/>
      <c r="H247" s="17"/>
      <c r="I247" s="17"/>
      <c r="J247" s="17"/>
      <c r="K247" s="17"/>
      <c r="L247" s="17"/>
      <c r="M247" s="17">
        <v>1</v>
      </c>
      <c r="N247" s="17"/>
      <c r="O247" s="17"/>
      <c r="P247" s="17"/>
      <c r="Q247" s="17"/>
      <c r="R247" s="17"/>
      <c r="S247" s="17"/>
      <c r="T247" s="7">
        <f t="shared" si="39"/>
        <v>1</v>
      </c>
    </row>
    <row r="248" spans="1:20" ht="12.75">
      <c r="A248" s="17">
        <f t="shared" si="40"/>
        <v>6</v>
      </c>
      <c r="B248" s="17" t="s">
        <v>207</v>
      </c>
      <c r="C248" s="43"/>
      <c r="D248" s="7"/>
      <c r="E248" s="62"/>
      <c r="F248" s="17"/>
      <c r="G248" s="17"/>
      <c r="H248" s="17"/>
      <c r="I248" s="17"/>
      <c r="J248" s="17"/>
      <c r="K248" s="17"/>
      <c r="L248" s="17"/>
      <c r="M248" s="17">
        <v>1</v>
      </c>
      <c r="N248" s="17"/>
      <c r="O248" s="17"/>
      <c r="P248" s="17"/>
      <c r="Q248" s="17"/>
      <c r="R248" s="17"/>
      <c r="S248" s="17"/>
      <c r="T248" s="7">
        <f t="shared" si="39"/>
        <v>1</v>
      </c>
    </row>
    <row r="249" spans="1:20" ht="12.75">
      <c r="A249" s="17">
        <f t="shared" si="40"/>
        <v>7</v>
      </c>
      <c r="B249" s="17" t="s">
        <v>208</v>
      </c>
      <c r="C249" s="43"/>
      <c r="D249" s="7"/>
      <c r="E249" s="62"/>
      <c r="F249" s="17"/>
      <c r="G249" s="17"/>
      <c r="H249" s="17"/>
      <c r="I249" s="17"/>
      <c r="J249" s="17"/>
      <c r="K249" s="17"/>
      <c r="L249" s="17"/>
      <c r="M249" s="17">
        <v>1</v>
      </c>
      <c r="N249" s="17"/>
      <c r="O249" s="17"/>
      <c r="P249" s="17"/>
      <c r="Q249" s="17"/>
      <c r="R249" s="17"/>
      <c r="S249" s="17"/>
      <c r="T249" s="7">
        <f t="shared" si="39"/>
        <v>1</v>
      </c>
    </row>
    <row r="250" spans="1:20" ht="12.75">
      <c r="A250" s="17">
        <f t="shared" si="40"/>
        <v>8</v>
      </c>
      <c r="B250" s="17" t="s">
        <v>209</v>
      </c>
      <c r="C250" s="43"/>
      <c r="D250" s="7"/>
      <c r="E250" s="62"/>
      <c r="F250" s="17">
        <v>1</v>
      </c>
      <c r="G250" s="17"/>
      <c r="H250" s="17"/>
      <c r="I250" s="17"/>
      <c r="J250" s="17"/>
      <c r="K250" s="17"/>
      <c r="L250" s="17"/>
      <c r="M250" s="17">
        <v>1</v>
      </c>
      <c r="N250" s="17"/>
      <c r="O250" s="17"/>
      <c r="P250" s="17"/>
      <c r="Q250" s="17"/>
      <c r="R250" s="17"/>
      <c r="S250" s="17"/>
      <c r="T250" s="7">
        <f t="shared" si="39"/>
        <v>2</v>
      </c>
    </row>
    <row r="251" spans="1:20" ht="12.75">
      <c r="A251" s="17">
        <f t="shared" si="40"/>
        <v>9</v>
      </c>
      <c r="B251" s="17" t="s">
        <v>210</v>
      </c>
      <c r="C251" s="43"/>
      <c r="D251" s="7"/>
      <c r="E251" s="62"/>
      <c r="F251" s="17">
        <v>1</v>
      </c>
      <c r="G251" s="17"/>
      <c r="H251" s="17">
        <v>1</v>
      </c>
      <c r="I251" s="17"/>
      <c r="J251" s="17"/>
      <c r="K251" s="17"/>
      <c r="L251" s="17"/>
      <c r="M251" s="17">
        <v>1</v>
      </c>
      <c r="N251" s="17">
        <v>1</v>
      </c>
      <c r="O251" s="17"/>
      <c r="P251" s="17"/>
      <c r="Q251" s="17"/>
      <c r="R251" s="17"/>
      <c r="S251" s="17"/>
      <c r="T251" s="7">
        <f t="shared" si="39"/>
        <v>4</v>
      </c>
    </row>
    <row r="252" spans="1:20" s="5" customFormat="1" ht="12.75">
      <c r="A252" s="73" t="s">
        <v>21</v>
      </c>
      <c r="B252" s="73"/>
      <c r="C252" s="73"/>
      <c r="D252" s="73"/>
      <c r="E252" s="73"/>
      <c r="F252" s="21">
        <f>SUM(F243:F251)</f>
        <v>5</v>
      </c>
      <c r="G252" s="21">
        <f aca="true" t="shared" si="41" ref="G252:S252">SUM(G243:G251)</f>
        <v>0</v>
      </c>
      <c r="H252" s="21">
        <f t="shared" si="41"/>
        <v>1</v>
      </c>
      <c r="I252" s="21">
        <f t="shared" si="41"/>
        <v>0</v>
      </c>
      <c r="J252" s="21">
        <f t="shared" si="41"/>
        <v>0</v>
      </c>
      <c r="K252" s="21">
        <f t="shared" si="41"/>
        <v>0</v>
      </c>
      <c r="L252" s="21">
        <f t="shared" si="41"/>
        <v>0</v>
      </c>
      <c r="M252" s="21">
        <f t="shared" si="41"/>
        <v>9</v>
      </c>
      <c r="N252" s="21">
        <f t="shared" si="41"/>
        <v>1</v>
      </c>
      <c r="O252" s="21">
        <f t="shared" si="41"/>
        <v>0</v>
      </c>
      <c r="P252" s="21">
        <f t="shared" si="41"/>
        <v>0</v>
      </c>
      <c r="Q252" s="21">
        <f t="shared" si="41"/>
        <v>0</v>
      </c>
      <c r="R252" s="21">
        <f>SUM(R243:R251)</f>
        <v>0</v>
      </c>
      <c r="S252" s="21">
        <f t="shared" si="41"/>
        <v>0</v>
      </c>
      <c r="T252" s="3">
        <f t="shared" si="39"/>
        <v>16</v>
      </c>
    </row>
    <row r="253" spans="1:3" ht="12.75">
      <c r="A253" s="74" t="s">
        <v>18</v>
      </c>
      <c r="B253" s="74"/>
      <c r="C253" s="74"/>
    </row>
    <row r="254" spans="1:3" ht="12.75">
      <c r="A254" s="75" t="s">
        <v>17</v>
      </c>
      <c r="B254" s="75"/>
      <c r="C254" s="40" t="s">
        <v>200</v>
      </c>
    </row>
    <row r="255" spans="1:20" ht="12.75">
      <c r="A255" s="17">
        <v>1</v>
      </c>
      <c r="B255" s="24" t="s">
        <v>239</v>
      </c>
      <c r="C255" s="24"/>
      <c r="D255" s="34"/>
      <c r="E255" s="68"/>
      <c r="F255" s="17"/>
      <c r="G255" s="17"/>
      <c r="H255" s="17"/>
      <c r="I255" s="17"/>
      <c r="J255" s="17"/>
      <c r="K255" s="17"/>
      <c r="L255" s="17"/>
      <c r="M255" s="17">
        <v>1</v>
      </c>
      <c r="N255" s="17"/>
      <c r="O255" s="17"/>
      <c r="P255" s="17"/>
      <c r="Q255" s="17"/>
      <c r="R255" s="17"/>
      <c r="S255" s="17"/>
      <c r="T255" s="7">
        <f>SUM(F255:S255)</f>
        <v>1</v>
      </c>
    </row>
    <row r="256" spans="1:20" ht="12.75">
      <c r="A256" s="17">
        <f>A255+1</f>
        <v>2</v>
      </c>
      <c r="B256" s="24" t="s">
        <v>240</v>
      </c>
      <c r="C256" s="24"/>
      <c r="D256" s="34"/>
      <c r="E256" s="68"/>
      <c r="F256" s="17">
        <v>1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7">
        <f>SUM(F256:S256)</f>
        <v>1</v>
      </c>
    </row>
    <row r="257" spans="1:20" ht="12.75">
      <c r="A257" s="17">
        <f>A256+1</f>
        <v>3</v>
      </c>
      <c r="B257" s="24" t="s">
        <v>241</v>
      </c>
      <c r="C257" s="24"/>
      <c r="D257" s="34"/>
      <c r="E257" s="68"/>
      <c r="F257" s="17">
        <v>1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7">
        <f>SUM(F257:S257)</f>
        <v>1</v>
      </c>
    </row>
    <row r="258" spans="1:20" ht="12.75">
      <c r="A258" s="17">
        <f>A257+1</f>
        <v>4</v>
      </c>
      <c r="B258" s="24" t="s">
        <v>242</v>
      </c>
      <c r="C258" s="24"/>
      <c r="D258" s="34"/>
      <c r="E258" s="68"/>
      <c r="F258" s="17"/>
      <c r="G258" s="17"/>
      <c r="H258" s="17"/>
      <c r="I258" s="17"/>
      <c r="J258" s="17"/>
      <c r="K258" s="17"/>
      <c r="L258" s="17"/>
      <c r="M258" s="17">
        <v>1</v>
      </c>
      <c r="N258" s="17"/>
      <c r="O258" s="17"/>
      <c r="P258" s="17"/>
      <c r="Q258" s="17"/>
      <c r="R258" s="17"/>
      <c r="S258" s="17"/>
      <c r="T258" s="7">
        <f>SUM(F258:S258)</f>
        <v>1</v>
      </c>
    </row>
    <row r="259" spans="1:20" s="5" customFormat="1" ht="12.75">
      <c r="A259" s="73" t="s">
        <v>21</v>
      </c>
      <c r="B259" s="73"/>
      <c r="C259" s="73"/>
      <c r="D259" s="73"/>
      <c r="E259" s="73"/>
      <c r="F259" s="21">
        <f>SUM(F255:F258)</f>
        <v>2</v>
      </c>
      <c r="G259" s="21">
        <f aca="true" t="shared" si="42" ref="G259:T259">SUM(G255:G258)</f>
        <v>0</v>
      </c>
      <c r="H259" s="21">
        <f t="shared" si="42"/>
        <v>0</v>
      </c>
      <c r="I259" s="21">
        <f t="shared" si="42"/>
        <v>0</v>
      </c>
      <c r="J259" s="21">
        <f t="shared" si="42"/>
        <v>0</v>
      </c>
      <c r="K259" s="21">
        <f t="shared" si="42"/>
        <v>0</v>
      </c>
      <c r="L259" s="21">
        <f t="shared" si="42"/>
        <v>0</v>
      </c>
      <c r="M259" s="21">
        <f t="shared" si="42"/>
        <v>2</v>
      </c>
      <c r="N259" s="21">
        <f t="shared" si="42"/>
        <v>0</v>
      </c>
      <c r="O259" s="21">
        <f t="shared" si="42"/>
        <v>0</v>
      </c>
      <c r="P259" s="21">
        <f t="shared" si="42"/>
        <v>0</v>
      </c>
      <c r="Q259" s="21">
        <f t="shared" si="42"/>
        <v>0</v>
      </c>
      <c r="R259" s="21">
        <f>SUM(R255:R258)</f>
        <v>0</v>
      </c>
      <c r="S259" s="21">
        <f t="shared" si="42"/>
        <v>0</v>
      </c>
      <c r="T259" s="21">
        <f t="shared" si="42"/>
        <v>4</v>
      </c>
    </row>
    <row r="260" spans="1:3" ht="12.75">
      <c r="A260" s="74" t="s">
        <v>18</v>
      </c>
      <c r="B260" s="74"/>
      <c r="C260" s="74"/>
    </row>
    <row r="261" spans="1:3" ht="12.75">
      <c r="A261" s="75" t="s">
        <v>17</v>
      </c>
      <c r="B261" s="75"/>
      <c r="C261" s="40" t="s">
        <v>216</v>
      </c>
    </row>
    <row r="262" spans="1:20" ht="12.75">
      <c r="A262" s="17">
        <v>1</v>
      </c>
      <c r="B262" s="24" t="s">
        <v>243</v>
      </c>
      <c r="C262" s="24"/>
      <c r="D262" s="34"/>
      <c r="E262" s="68"/>
      <c r="F262" s="17"/>
      <c r="G262" s="17"/>
      <c r="H262" s="17"/>
      <c r="I262" s="17"/>
      <c r="J262" s="17"/>
      <c r="K262" s="17"/>
      <c r="L262" s="17"/>
      <c r="M262" s="17">
        <v>1</v>
      </c>
      <c r="N262" s="17"/>
      <c r="O262" s="17"/>
      <c r="P262" s="17"/>
      <c r="Q262" s="17"/>
      <c r="R262" s="17"/>
      <c r="S262" s="17"/>
      <c r="T262" s="7">
        <f>SUM(F262:S262)</f>
        <v>1</v>
      </c>
    </row>
    <row r="263" spans="1:20" s="5" customFormat="1" ht="12.75">
      <c r="A263" s="73" t="s">
        <v>21</v>
      </c>
      <c r="B263" s="73"/>
      <c r="C263" s="73"/>
      <c r="D263" s="73"/>
      <c r="E263" s="73"/>
      <c r="F263" s="21">
        <f>SUM(F262:F262)</f>
        <v>0</v>
      </c>
      <c r="G263" s="21">
        <f aca="true" t="shared" si="43" ref="G263:T263">SUM(G262:G262)</f>
        <v>0</v>
      </c>
      <c r="H263" s="21">
        <f t="shared" si="43"/>
        <v>0</v>
      </c>
      <c r="I263" s="21">
        <f t="shared" si="43"/>
        <v>0</v>
      </c>
      <c r="J263" s="21">
        <f t="shared" si="43"/>
        <v>0</v>
      </c>
      <c r="K263" s="21">
        <f t="shared" si="43"/>
        <v>0</v>
      </c>
      <c r="L263" s="21">
        <f t="shared" si="43"/>
        <v>0</v>
      </c>
      <c r="M263" s="21">
        <f t="shared" si="43"/>
        <v>1</v>
      </c>
      <c r="N263" s="21">
        <f t="shared" si="43"/>
        <v>0</v>
      </c>
      <c r="O263" s="21">
        <f t="shared" si="43"/>
        <v>0</v>
      </c>
      <c r="P263" s="21">
        <f t="shared" si="43"/>
        <v>0</v>
      </c>
      <c r="Q263" s="21">
        <f t="shared" si="43"/>
        <v>0</v>
      </c>
      <c r="R263" s="21">
        <f>SUM(R262:R262)</f>
        <v>0</v>
      </c>
      <c r="S263" s="21">
        <f t="shared" si="43"/>
        <v>0</v>
      </c>
      <c r="T263" s="21">
        <f t="shared" si="43"/>
        <v>1</v>
      </c>
    </row>
    <row r="264" spans="1:3" ht="12.75">
      <c r="A264" s="74" t="s">
        <v>18</v>
      </c>
      <c r="B264" s="74"/>
      <c r="C264" s="74"/>
    </row>
    <row r="265" spans="1:19" ht="12.75">
      <c r="A265" s="74" t="s">
        <v>217</v>
      </c>
      <c r="B265" s="74"/>
      <c r="C265" s="74"/>
      <c r="D265" s="74"/>
      <c r="E265" s="74"/>
      <c r="F265" s="5">
        <f aca="true" t="shared" si="44" ref="F265:S265">F8+F14+F29+F36+F51+F67+F76+F80+F85+F89+F106+F111+F119+F128+F144+F152+F156+F167+F203+F209+F231+F235+F240+F252+F259+F263</f>
        <v>114</v>
      </c>
      <c r="G265" s="5">
        <f t="shared" si="44"/>
        <v>28</v>
      </c>
      <c r="H265" s="5">
        <f t="shared" si="44"/>
        <v>11</v>
      </c>
      <c r="I265" s="5">
        <f t="shared" si="44"/>
        <v>4</v>
      </c>
      <c r="J265" s="5">
        <f t="shared" si="44"/>
        <v>2</v>
      </c>
      <c r="K265" s="5">
        <f t="shared" si="44"/>
        <v>1</v>
      </c>
      <c r="L265" s="5">
        <f t="shared" si="44"/>
        <v>2</v>
      </c>
      <c r="M265" s="5">
        <f t="shared" si="44"/>
        <v>116</v>
      </c>
      <c r="N265" s="5">
        <f t="shared" si="44"/>
        <v>12</v>
      </c>
      <c r="O265" s="5">
        <f t="shared" si="44"/>
        <v>11</v>
      </c>
      <c r="P265" s="5">
        <f t="shared" si="44"/>
        <v>3</v>
      </c>
      <c r="Q265" s="5">
        <f t="shared" si="44"/>
        <v>11</v>
      </c>
      <c r="R265" s="5">
        <f>R8+R14+R29+R36+R51+R67+R76+R80+R85+R89+R106+R111+R119+R128+R144+R152+R156+R167+R203+R209+R231+R235+R240+R252+R259+R263</f>
        <v>1</v>
      </c>
      <c r="S265" s="5">
        <f t="shared" si="44"/>
        <v>4</v>
      </c>
    </row>
  </sheetData>
  <sheetProtection/>
  <autoFilter ref="C5:T265"/>
  <mergeCells count="84">
    <mergeCell ref="A145:C145"/>
    <mergeCell ref="A144:E144"/>
    <mergeCell ref="A130:B130"/>
    <mergeCell ref="B120:D120"/>
    <mergeCell ref="A129:C129"/>
    <mergeCell ref="A128:E128"/>
    <mergeCell ref="A121:B121"/>
    <mergeCell ref="A119:E119"/>
    <mergeCell ref="A107:C107"/>
    <mergeCell ref="A106:E106"/>
    <mergeCell ref="A108:B108"/>
    <mergeCell ref="A113:B113"/>
    <mergeCell ref="A112:C112"/>
    <mergeCell ref="A91:B91"/>
    <mergeCell ref="A111:E111"/>
    <mergeCell ref="B68:D68"/>
    <mergeCell ref="A69:B69"/>
    <mergeCell ref="A87:B87"/>
    <mergeCell ref="A82:B82"/>
    <mergeCell ref="A90:C90"/>
    <mergeCell ref="A89:E89"/>
    <mergeCell ref="A86:C86"/>
    <mergeCell ref="A85:E85"/>
    <mergeCell ref="A78:B78"/>
    <mergeCell ref="A81:C81"/>
    <mergeCell ref="A80:E80"/>
    <mergeCell ref="A38:B38"/>
    <mergeCell ref="A77:C77"/>
    <mergeCell ref="A76:E76"/>
    <mergeCell ref="A52:C52"/>
    <mergeCell ref="A51:E51"/>
    <mergeCell ref="A31:B31"/>
    <mergeCell ref="A53:B53"/>
    <mergeCell ref="A67:E67"/>
    <mergeCell ref="A15:C15"/>
    <mergeCell ref="A36:E36"/>
    <mergeCell ref="A37:C37"/>
    <mergeCell ref="N4:S4"/>
    <mergeCell ref="A8:E8"/>
    <mergeCell ref="A10:B10"/>
    <mergeCell ref="A9:C9"/>
    <mergeCell ref="G4:L4"/>
    <mergeCell ref="A153:C153"/>
    <mergeCell ref="A154:B154"/>
    <mergeCell ref="A3:B3"/>
    <mergeCell ref="C4:E4"/>
    <mergeCell ref="B4:B5"/>
    <mergeCell ref="A4:A5"/>
    <mergeCell ref="A14:E14"/>
    <mergeCell ref="A16:B16"/>
    <mergeCell ref="A30:C30"/>
    <mergeCell ref="A29:E29"/>
    <mergeCell ref="A205:B205"/>
    <mergeCell ref="A209:E209"/>
    <mergeCell ref="A146:B146"/>
    <mergeCell ref="A157:C157"/>
    <mergeCell ref="A156:E156"/>
    <mergeCell ref="A204:C204"/>
    <mergeCell ref="A203:E203"/>
    <mergeCell ref="A167:E167"/>
    <mergeCell ref="A169:B169"/>
    <mergeCell ref="A152:E152"/>
    <mergeCell ref="A252:E252"/>
    <mergeCell ref="A253:C253"/>
    <mergeCell ref="A254:B254"/>
    <mergeCell ref="A158:B158"/>
    <mergeCell ref="A211:B211"/>
    <mergeCell ref="A233:B233"/>
    <mergeCell ref="A168:C168"/>
    <mergeCell ref="A232:C232"/>
    <mergeCell ref="A210:C210"/>
    <mergeCell ref="A231:E231"/>
    <mergeCell ref="A236:C236"/>
    <mergeCell ref="A235:E235"/>
    <mergeCell ref="A237:B237"/>
    <mergeCell ref="A242:B242"/>
    <mergeCell ref="A241:C241"/>
    <mergeCell ref="A240:E240"/>
    <mergeCell ref="A263:E263"/>
    <mergeCell ref="A264:C264"/>
    <mergeCell ref="A265:E265"/>
    <mergeCell ref="A259:E259"/>
    <mergeCell ref="A260:C260"/>
    <mergeCell ref="A261:B26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7">
      <selection activeCell="C32" sqref="C32"/>
    </sheetView>
  </sheetViews>
  <sheetFormatPr defaultColWidth="9.140625" defaultRowHeight="12.75"/>
  <cols>
    <col min="1" max="1" width="3.7109375" style="0" bestFit="1" customWidth="1"/>
    <col min="2" max="2" width="26.57421875" style="0" bestFit="1" customWidth="1"/>
    <col min="3" max="3" width="10.421875" style="0" bestFit="1" customWidth="1"/>
    <col min="4" max="9" width="3.421875" style="0" bestFit="1" customWidth="1"/>
    <col min="10" max="10" width="10.421875" style="0" bestFit="1" customWidth="1"/>
    <col min="11" max="14" width="3.421875" style="0" bestFit="1" customWidth="1"/>
    <col min="15" max="15" width="3.28125" style="0" customWidth="1"/>
    <col min="16" max="16" width="3.421875" style="0" bestFit="1" customWidth="1"/>
    <col min="17" max="17" width="3.421875" style="5" bestFit="1" customWidth="1"/>
  </cols>
  <sheetData>
    <row r="1" ht="12.75">
      <c r="J1" s="72">
        <f ca="1">TODAY()</f>
        <v>41057</v>
      </c>
    </row>
    <row r="2" spans="1:17" ht="12.75">
      <c r="A2" s="24"/>
      <c r="B2" s="24"/>
      <c r="C2" s="2">
        <v>41058</v>
      </c>
      <c r="D2" s="82">
        <v>41061</v>
      </c>
      <c r="E2" s="82"/>
      <c r="F2" s="82"/>
      <c r="G2" s="82"/>
      <c r="H2" s="82"/>
      <c r="I2" s="82"/>
      <c r="J2" s="2">
        <v>41065</v>
      </c>
      <c r="K2" s="82">
        <v>41074</v>
      </c>
      <c r="L2" s="82"/>
      <c r="M2" s="82"/>
      <c r="N2" s="82"/>
      <c r="O2" s="82"/>
      <c r="P2" s="82"/>
      <c r="Q2" s="3"/>
    </row>
    <row r="3" spans="1:17" ht="73.5">
      <c r="A3" s="24" t="s">
        <v>0</v>
      </c>
      <c r="B3" s="24" t="s">
        <v>218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215</v>
      </c>
      <c r="J3" s="4" t="s">
        <v>12</v>
      </c>
      <c r="K3" s="4" t="s">
        <v>13</v>
      </c>
      <c r="L3" s="4" t="s">
        <v>14</v>
      </c>
      <c r="M3" s="4" t="s">
        <v>10</v>
      </c>
      <c r="N3" s="4" t="s">
        <v>15</v>
      </c>
      <c r="O3" s="4" t="s">
        <v>7</v>
      </c>
      <c r="P3" s="4" t="s">
        <v>16</v>
      </c>
      <c r="Q3" s="25" t="s">
        <v>21</v>
      </c>
    </row>
    <row r="4" spans="1:17" ht="12.75">
      <c r="A4" s="24">
        <v>1</v>
      </c>
      <c r="B4" s="24" t="str">
        <f>'БД уч. ГИА9'!C3</f>
        <v>Быраминская ООШ</v>
      </c>
      <c r="C4" s="24">
        <f>'БД уч. ГИА9'!F8</f>
        <v>2</v>
      </c>
      <c r="D4" s="24">
        <f>'БД уч. ГИА9'!G8</f>
        <v>0</v>
      </c>
      <c r="E4" s="24">
        <f>'БД уч. ГИА9'!H8</f>
        <v>0</v>
      </c>
      <c r="F4" s="24">
        <f>'БД уч. ГИА9'!I8</f>
        <v>0</v>
      </c>
      <c r="G4" s="24">
        <f>'БД уч. ГИА9'!J8</f>
        <v>0</v>
      </c>
      <c r="H4" s="24">
        <f>'БД уч. ГИА9'!K8</f>
        <v>0</v>
      </c>
      <c r="I4" s="24">
        <f>'БД уч. ГИА9'!L8</f>
        <v>0</v>
      </c>
      <c r="J4" s="24">
        <f>'БД уч. ГИА9'!M8</f>
        <v>1</v>
      </c>
      <c r="K4" s="24">
        <f>'БД уч. ГИА9'!N8</f>
        <v>0</v>
      </c>
      <c r="L4" s="24">
        <f>'БД уч. ГИА9'!O8</f>
        <v>0</v>
      </c>
      <c r="M4" s="24">
        <f>'БД уч. ГИА9'!P8</f>
        <v>0</v>
      </c>
      <c r="N4" s="24">
        <f>'БД уч. ГИА9'!Q8</f>
        <v>0</v>
      </c>
      <c r="O4" s="24">
        <f>'БД уч. ГИА9'!R8</f>
        <v>0</v>
      </c>
      <c r="P4" s="24">
        <f>'БД уч. ГИА9'!S8</f>
        <v>0</v>
      </c>
      <c r="Q4" s="3">
        <f>SUM(C4:P4)</f>
        <v>3</v>
      </c>
    </row>
    <row r="5" spans="1:17" ht="12.75">
      <c r="A5" s="24">
        <f>A4+1</f>
        <v>2</v>
      </c>
      <c r="B5" s="24" t="str">
        <f>'БД уч. ГИА9'!C10</f>
        <v>Морукская СОШ</v>
      </c>
      <c r="C5" s="24">
        <f>'БД уч. ГИА9'!F14</f>
        <v>3</v>
      </c>
      <c r="D5" s="24">
        <f>'БД уч. ГИА9'!G14</f>
        <v>0</v>
      </c>
      <c r="E5" s="24">
        <f>'БД уч. ГИА9'!H14</f>
        <v>0</v>
      </c>
      <c r="F5" s="24">
        <f>'БД уч. ГИА9'!I14</f>
        <v>0</v>
      </c>
      <c r="G5" s="24">
        <f>'БД уч. ГИА9'!J14</f>
        <v>0</v>
      </c>
      <c r="H5" s="24">
        <f>'БД уч. ГИА9'!K14</f>
        <v>0</v>
      </c>
      <c r="I5" s="24">
        <f>'БД уч. ГИА9'!L14</f>
        <v>0</v>
      </c>
      <c r="J5" s="24">
        <f>'БД уч. ГИА9'!M14</f>
        <v>0</v>
      </c>
      <c r="K5" s="24">
        <f>'БД уч. ГИА9'!N14</f>
        <v>0</v>
      </c>
      <c r="L5" s="24">
        <f>'БД уч. ГИА9'!O14</f>
        <v>0</v>
      </c>
      <c r="M5" s="24">
        <f>'БД уч. ГИА9'!P14</f>
        <v>0</v>
      </c>
      <c r="N5" s="24">
        <f>'БД уч. ГИА9'!Q14</f>
        <v>0</v>
      </c>
      <c r="O5" s="24">
        <f>'БД уч. ГИА9'!R14</f>
        <v>0</v>
      </c>
      <c r="P5" s="24">
        <f>'БД уч. ГИА9'!S14</f>
        <v>0</v>
      </c>
      <c r="Q5" s="3">
        <f aca="true" t="shared" si="0" ref="Q5:Q29">SUM(C5:P5)</f>
        <v>3</v>
      </c>
    </row>
    <row r="6" spans="1:17" ht="12.75">
      <c r="A6" s="24">
        <f aca="true" t="shared" si="1" ref="A6:A29">A5+1</f>
        <v>3</v>
      </c>
      <c r="B6" s="24" t="str">
        <f>'БД уч. ГИА9'!C16</f>
        <v>Павловская СОШ</v>
      </c>
      <c r="C6" s="24">
        <f>'БД уч. ГИА9'!F29</f>
        <v>4</v>
      </c>
      <c r="D6" s="24">
        <f>'БД уч. ГИА9'!G29</f>
        <v>0</v>
      </c>
      <c r="E6" s="24">
        <f>'БД уч. ГИА9'!H29</f>
        <v>2</v>
      </c>
      <c r="F6" s="24">
        <f>'БД уч. ГИА9'!I29</f>
        <v>0</v>
      </c>
      <c r="G6" s="24">
        <f>'БД уч. ГИА9'!J29</f>
        <v>2</v>
      </c>
      <c r="H6" s="24">
        <f>'БД уч. ГИА9'!K29</f>
        <v>0</v>
      </c>
      <c r="I6" s="24">
        <f>'БД уч. ГИА9'!L29</f>
        <v>0</v>
      </c>
      <c r="J6" s="24">
        <f>'БД уч. ГИА9'!M29</f>
        <v>6</v>
      </c>
      <c r="K6" s="24">
        <f>'БД уч. ГИА9'!N29</f>
        <v>5</v>
      </c>
      <c r="L6" s="24">
        <f>'БД уч. ГИА9'!O29</f>
        <v>0</v>
      </c>
      <c r="M6" s="24">
        <f>'БД уч. ГИА9'!P29</f>
        <v>0</v>
      </c>
      <c r="N6" s="24">
        <f>'БД уч. ГИА9'!Q29</f>
        <v>0</v>
      </c>
      <c r="O6" s="24">
        <f>'БД уч. ГИА9'!R29</f>
        <v>0</v>
      </c>
      <c r="P6" s="24">
        <f>'БД уч. ГИА9'!S29</f>
        <v>0</v>
      </c>
      <c r="Q6" s="3">
        <f t="shared" si="0"/>
        <v>19</v>
      </c>
    </row>
    <row r="7" spans="1:17" ht="12.75">
      <c r="A7" s="24">
        <f t="shared" si="1"/>
        <v>4</v>
      </c>
      <c r="B7" s="24" t="str">
        <f>'БД уч. ГИА9'!C31</f>
        <v>Бедиминская СОШ</v>
      </c>
      <c r="C7" s="24">
        <f>'БД уч. ГИА9'!F36</f>
        <v>3</v>
      </c>
      <c r="D7" s="24">
        <f>'БД уч. ГИА9'!G36</f>
        <v>0</v>
      </c>
      <c r="E7" s="24">
        <f>'БД уч. ГИА9'!H36</f>
        <v>0</v>
      </c>
      <c r="F7" s="24">
        <f>'БД уч. ГИА9'!I36</f>
        <v>0</v>
      </c>
      <c r="G7" s="24">
        <f>'БД уч. ГИА9'!J36</f>
        <v>0</v>
      </c>
      <c r="H7" s="24">
        <f>'БД уч. ГИА9'!K36</f>
        <v>0</v>
      </c>
      <c r="I7" s="24">
        <f>'БД уч. ГИА9'!L36</f>
        <v>0</v>
      </c>
      <c r="J7" s="24">
        <f>'БД уч. ГИА9'!M36</f>
        <v>0</v>
      </c>
      <c r="K7" s="24">
        <f>'БД уч. ГИА9'!N36</f>
        <v>0</v>
      </c>
      <c r="L7" s="24">
        <f>'БД уч. ГИА9'!O36</f>
        <v>0</v>
      </c>
      <c r="M7" s="24">
        <f>'БД уч. ГИА9'!P36</f>
        <v>0</v>
      </c>
      <c r="N7" s="24">
        <f>'БД уч. ГИА9'!Q36</f>
        <v>0</v>
      </c>
      <c r="O7" s="24">
        <f>'БД уч. ГИА9'!R36</f>
        <v>0</v>
      </c>
      <c r="P7" s="24">
        <f>'БД уч. ГИА9'!S36</f>
        <v>0</v>
      </c>
      <c r="Q7" s="3">
        <f t="shared" si="0"/>
        <v>3</v>
      </c>
    </row>
    <row r="8" spans="1:17" ht="12.75">
      <c r="A8" s="24">
        <f t="shared" si="1"/>
        <v>5</v>
      </c>
      <c r="B8" s="24" t="str">
        <f>'БД уч. ГИА9'!C38</f>
        <v>Майинская СОШ 1</v>
      </c>
      <c r="C8" s="24">
        <f>'БД уч. ГИА9'!F51</f>
        <v>4</v>
      </c>
      <c r="D8" s="24">
        <f>'БД уч. ГИА9'!G51</f>
        <v>3</v>
      </c>
      <c r="E8" s="24">
        <f>'БД уч. ГИА9'!H51</f>
        <v>2</v>
      </c>
      <c r="F8" s="24">
        <f>'БД уч. ГИА9'!I51</f>
        <v>1</v>
      </c>
      <c r="G8" s="24">
        <f>'БД уч. ГИА9'!J51</f>
        <v>0</v>
      </c>
      <c r="H8" s="24">
        <f>'БД уч. ГИА9'!K51</f>
        <v>0</v>
      </c>
      <c r="I8" s="24">
        <f>'БД уч. ГИА9'!L51</f>
        <v>0</v>
      </c>
      <c r="J8" s="24">
        <f>'БД уч. ГИА9'!M51</f>
        <v>4</v>
      </c>
      <c r="K8" s="24">
        <f>'БД уч. ГИА9'!N51</f>
        <v>0</v>
      </c>
      <c r="L8" s="24">
        <f>'БД уч. ГИА9'!O51</f>
        <v>2</v>
      </c>
      <c r="M8" s="24">
        <f>'БД уч. ГИА9'!P51</f>
        <v>0</v>
      </c>
      <c r="N8" s="24">
        <f>'БД уч. ГИА9'!Q51</f>
        <v>0</v>
      </c>
      <c r="O8" s="24">
        <f>'БД уч. ГИА9'!R51</f>
        <v>0</v>
      </c>
      <c r="P8" s="24">
        <f>'БД уч. ГИА9'!S51</f>
        <v>1</v>
      </c>
      <c r="Q8" s="3">
        <f t="shared" si="0"/>
        <v>17</v>
      </c>
    </row>
    <row r="9" spans="1:17" ht="12.75">
      <c r="A9" s="24">
        <f t="shared" si="1"/>
        <v>6</v>
      </c>
      <c r="B9" s="24" t="str">
        <f>'БД уч. ГИА9'!C53</f>
        <v>Нижне- Бестяхская СОШ №2</v>
      </c>
      <c r="C9" s="24">
        <f>'БД уч. ГИА9'!F67</f>
        <v>12</v>
      </c>
      <c r="D9" s="24">
        <f>'БД уч. ГИА9'!G67</f>
        <v>6</v>
      </c>
      <c r="E9" s="24">
        <f>'БД уч. ГИА9'!H67</f>
        <v>0</v>
      </c>
      <c r="F9" s="24">
        <f>'БД уч. ГИА9'!I67</f>
        <v>0</v>
      </c>
      <c r="G9" s="24">
        <f>'БД уч. ГИА9'!J67</f>
        <v>0</v>
      </c>
      <c r="H9" s="24">
        <f>'БД уч. ГИА9'!K67</f>
        <v>0</v>
      </c>
      <c r="I9" s="24">
        <f>'БД уч. ГИА9'!L67</f>
        <v>0</v>
      </c>
      <c r="J9" s="24">
        <f>'БД уч. ГИА9'!M67</f>
        <v>12</v>
      </c>
      <c r="K9" s="24">
        <f>'БД уч. ГИА9'!N67</f>
        <v>0</v>
      </c>
      <c r="L9" s="24">
        <f>'БД уч. ГИА9'!O67</f>
        <v>1</v>
      </c>
      <c r="M9" s="24">
        <f>'БД уч. ГИА9'!P67</f>
        <v>1</v>
      </c>
      <c r="N9" s="24">
        <f>'БД уч. ГИА9'!Q67</f>
        <v>1</v>
      </c>
      <c r="O9" s="24">
        <f>'БД уч. ГИА9'!R67</f>
        <v>0</v>
      </c>
      <c r="P9" s="24">
        <f>'БД уч. ГИА9'!S67</f>
        <v>1</v>
      </c>
      <c r="Q9" s="3">
        <f t="shared" si="0"/>
        <v>34</v>
      </c>
    </row>
    <row r="10" spans="1:17" ht="12.75">
      <c r="A10" s="24">
        <f t="shared" si="1"/>
        <v>7</v>
      </c>
      <c r="B10" s="24" t="str">
        <f>'БД уч. ГИА9'!C69</f>
        <v>Чемоикинская сош</v>
      </c>
      <c r="C10" s="24">
        <f>'БД уч. ГИА9'!F76</f>
        <v>5</v>
      </c>
      <c r="D10" s="24">
        <f>'БД уч. ГИА9'!G76</f>
        <v>0</v>
      </c>
      <c r="E10" s="24">
        <f>'БД уч. ГИА9'!H76</f>
        <v>1</v>
      </c>
      <c r="F10" s="24">
        <f>'БД уч. ГИА9'!I76</f>
        <v>0</v>
      </c>
      <c r="G10" s="24">
        <f>'БД уч. ГИА9'!J76</f>
        <v>0</v>
      </c>
      <c r="H10" s="24">
        <f>'БД уч. ГИА9'!K76</f>
        <v>0</v>
      </c>
      <c r="I10" s="24">
        <f>'БД уч. ГИА9'!L76</f>
        <v>0</v>
      </c>
      <c r="J10" s="24">
        <f>'БД уч. ГИА9'!M76</f>
        <v>5</v>
      </c>
      <c r="K10" s="24">
        <f>'БД уч. ГИА9'!N76</f>
        <v>0</v>
      </c>
      <c r="L10" s="24">
        <f>'БД уч. ГИА9'!O76</f>
        <v>0</v>
      </c>
      <c r="M10" s="24">
        <f>'БД уч. ГИА9'!P76</f>
        <v>0</v>
      </c>
      <c r="N10" s="24">
        <f>'БД уч. ГИА9'!Q76</f>
        <v>0</v>
      </c>
      <c r="O10" s="24">
        <f>'БД уч. ГИА9'!R76</f>
        <v>0</v>
      </c>
      <c r="P10" s="24">
        <f>'БД уч. ГИА9'!S76</f>
        <v>0</v>
      </c>
      <c r="Q10" s="3">
        <f t="shared" si="0"/>
        <v>11</v>
      </c>
    </row>
    <row r="11" spans="1:17" ht="12.75">
      <c r="A11" s="24">
        <f t="shared" si="1"/>
        <v>8</v>
      </c>
      <c r="B11" s="24" t="str">
        <f>'БД уч. ГИА9'!C78</f>
        <v>Догдогинская ООШ</v>
      </c>
      <c r="C11" s="24">
        <f>'БД уч. ГИА9'!F80</f>
        <v>1</v>
      </c>
      <c r="D11" s="24">
        <f>'БД уч. ГИА9'!G80</f>
        <v>0</v>
      </c>
      <c r="E11" s="24">
        <f>'БД уч. ГИА9'!H80</f>
        <v>0</v>
      </c>
      <c r="F11" s="24">
        <f>'БД уч. ГИА9'!I80</f>
        <v>0</v>
      </c>
      <c r="G11" s="24">
        <f>'БД уч. ГИА9'!J80</f>
        <v>0</v>
      </c>
      <c r="H11" s="24">
        <f>'БД уч. ГИА9'!K80</f>
        <v>0</v>
      </c>
      <c r="I11" s="24">
        <f>'БД уч. ГИА9'!L80</f>
        <v>0</v>
      </c>
      <c r="J11" s="24">
        <f>'БД уч. ГИА9'!M80</f>
        <v>1</v>
      </c>
      <c r="K11" s="24">
        <f>'БД уч. ГИА9'!N80</f>
        <v>0</v>
      </c>
      <c r="L11" s="24">
        <f>'БД уч. ГИА9'!O80</f>
        <v>0</v>
      </c>
      <c r="M11" s="24">
        <f>'БД уч. ГИА9'!P80</f>
        <v>0</v>
      </c>
      <c r="N11" s="24">
        <f>'БД уч. ГИА9'!Q80</f>
        <v>0</v>
      </c>
      <c r="O11" s="24">
        <f>'БД уч. ГИА9'!R80</f>
        <v>0</v>
      </c>
      <c r="P11" s="24">
        <f>'БД уч. ГИА9'!S80</f>
        <v>0</v>
      </c>
      <c r="Q11" s="3">
        <f t="shared" si="0"/>
        <v>2</v>
      </c>
    </row>
    <row r="12" spans="1:17" ht="12.75">
      <c r="A12" s="24">
        <f t="shared" si="1"/>
        <v>9</v>
      </c>
      <c r="B12" s="24" t="str">
        <f>'БД уч. ГИА9'!C82</f>
        <v>Алтанская СОШ</v>
      </c>
      <c r="C12" s="24">
        <f>'БД уч. ГИА9'!F85</f>
        <v>0</v>
      </c>
      <c r="D12" s="24">
        <f>'БД уч. ГИА9'!G85</f>
        <v>0</v>
      </c>
      <c r="E12" s="24">
        <f>'БД уч. ГИА9'!H85</f>
        <v>1</v>
      </c>
      <c r="F12" s="24">
        <f>'БД уч. ГИА9'!I85</f>
        <v>0</v>
      </c>
      <c r="G12" s="24">
        <f>'БД уч. ГИА9'!J85</f>
        <v>0</v>
      </c>
      <c r="H12" s="24">
        <f>'БД уч. ГИА9'!K85</f>
        <v>0</v>
      </c>
      <c r="I12" s="24">
        <f>'БД уч. ГИА9'!L85</f>
        <v>0</v>
      </c>
      <c r="J12" s="24">
        <f>'БД уч. ГИА9'!M85</f>
        <v>1</v>
      </c>
      <c r="K12" s="24">
        <f>'БД уч. ГИА9'!N85</f>
        <v>1</v>
      </c>
      <c r="L12" s="24">
        <f>'БД уч. ГИА9'!O85</f>
        <v>0</v>
      </c>
      <c r="M12" s="24">
        <f>'БД уч. ГИА9'!P85</f>
        <v>0</v>
      </c>
      <c r="N12" s="24">
        <f>'БД уч. ГИА9'!Q85</f>
        <v>0</v>
      </c>
      <c r="O12" s="24">
        <f>'БД уч. ГИА9'!R85</f>
        <v>0</v>
      </c>
      <c r="P12" s="24">
        <f>'БД уч. ГИА9'!S85</f>
        <v>0</v>
      </c>
      <c r="Q12" s="3">
        <f t="shared" si="0"/>
        <v>3</v>
      </c>
    </row>
    <row r="13" spans="1:17" ht="12.75">
      <c r="A13" s="24">
        <f t="shared" si="1"/>
        <v>10</v>
      </c>
      <c r="B13" s="24" t="str">
        <f>'БД уч. ГИА9'!C87</f>
        <v>Жабыльская СОШ</v>
      </c>
      <c r="C13" s="24">
        <f>'БД уч. ГИА9'!F89</f>
        <v>0</v>
      </c>
      <c r="D13" s="24">
        <f>'БД уч. ГИА9'!G89</f>
        <v>0</v>
      </c>
      <c r="E13" s="24">
        <f>'БД уч. ГИА9'!H89</f>
        <v>0</v>
      </c>
      <c r="F13" s="24">
        <f>'БД уч. ГИА9'!I89</f>
        <v>0</v>
      </c>
      <c r="G13" s="24">
        <f>'БД уч. ГИА9'!J89</f>
        <v>0</v>
      </c>
      <c r="H13" s="24">
        <f>'БД уч. ГИА9'!K89</f>
        <v>1</v>
      </c>
      <c r="I13" s="24">
        <f>'БД уч. ГИА9'!L89</f>
        <v>0</v>
      </c>
      <c r="J13" s="24">
        <f>'БД уч. ГИА9'!M89</f>
        <v>1</v>
      </c>
      <c r="K13" s="24">
        <f>'БД уч. ГИА9'!N89</f>
        <v>0</v>
      </c>
      <c r="L13" s="24">
        <f>'БД уч. ГИА9'!O89</f>
        <v>0</v>
      </c>
      <c r="M13" s="24">
        <f>'БД уч. ГИА9'!P89</f>
        <v>0</v>
      </c>
      <c r="N13" s="24">
        <f>'БД уч. ГИА9'!Q89</f>
        <v>0</v>
      </c>
      <c r="O13" s="24">
        <f>'БД уч. ГИА9'!R89</f>
        <v>0</v>
      </c>
      <c r="P13" s="24">
        <f>'БД уч. ГИА9'!S89</f>
        <v>0</v>
      </c>
      <c r="Q13" s="3">
        <f t="shared" si="0"/>
        <v>2</v>
      </c>
    </row>
    <row r="14" spans="1:17" ht="12.75">
      <c r="A14" s="24">
        <f t="shared" si="1"/>
        <v>11</v>
      </c>
      <c r="B14" s="24" t="str">
        <f>'БД уч. ГИА9'!C91</f>
        <v>Майинская СОШ 2</v>
      </c>
      <c r="C14" s="24">
        <f>'БД уч. ГИА9'!F106</f>
        <v>0</v>
      </c>
      <c r="D14" s="24">
        <f>'БД уч. ГИА9'!G106</f>
        <v>0</v>
      </c>
      <c r="E14" s="24">
        <f>'БД уч. ГИА9'!H106</f>
        <v>1</v>
      </c>
      <c r="F14" s="24">
        <f>'БД уч. ГИА9'!I106</f>
        <v>0</v>
      </c>
      <c r="G14" s="24">
        <f>'БД уч. ГИА9'!J106</f>
        <v>0</v>
      </c>
      <c r="H14" s="24">
        <f>'БД уч. ГИА9'!K106</f>
        <v>0</v>
      </c>
      <c r="I14" s="24">
        <f>'БД уч. ГИА9'!L106</f>
        <v>0</v>
      </c>
      <c r="J14" s="24">
        <f>'БД уч. ГИА9'!M106</f>
        <v>14</v>
      </c>
      <c r="K14" s="24">
        <f>'БД уч. ГИА9'!N106</f>
        <v>0</v>
      </c>
      <c r="L14" s="24">
        <f>'БД уч. ГИА9'!O106</f>
        <v>0</v>
      </c>
      <c r="M14" s="24">
        <f>'БД уч. ГИА9'!P106</f>
        <v>0</v>
      </c>
      <c r="N14" s="24">
        <f>'БД уч. ГИА9'!Q106</f>
        <v>0</v>
      </c>
      <c r="O14" s="24">
        <f>'БД уч. ГИА9'!R106</f>
        <v>0</v>
      </c>
      <c r="P14" s="24">
        <f>'БД уч. ГИА9'!S106</f>
        <v>0</v>
      </c>
      <c r="Q14" s="3">
        <f t="shared" si="0"/>
        <v>15</v>
      </c>
    </row>
    <row r="15" spans="1:17" ht="12.75">
      <c r="A15" s="24">
        <f t="shared" si="1"/>
        <v>12</v>
      </c>
      <c r="B15" s="24" t="str">
        <f>'БД уч. ГИА9'!C108</f>
        <v>Рассолодинская СОШ</v>
      </c>
      <c r="C15" s="24">
        <f>'БД уч. ГИА9'!F111</f>
        <v>2</v>
      </c>
      <c r="D15" s="24">
        <f>'БД уч. ГИА9'!G111</f>
        <v>0</v>
      </c>
      <c r="E15" s="24">
        <f>'БД уч. ГИА9'!H111</f>
        <v>0</v>
      </c>
      <c r="F15" s="24">
        <f>'БД уч. ГИА9'!I111</f>
        <v>0</v>
      </c>
      <c r="G15" s="24">
        <f>'БД уч. ГИА9'!J111</f>
        <v>0</v>
      </c>
      <c r="H15" s="24">
        <f>'БД уч. ГИА9'!K111</f>
        <v>0</v>
      </c>
      <c r="I15" s="24">
        <f>'БД уч. ГИА9'!L111</f>
        <v>0</v>
      </c>
      <c r="J15" s="24">
        <f>'БД уч. ГИА9'!M111</f>
        <v>2</v>
      </c>
      <c r="K15" s="24">
        <f>'БД уч. ГИА9'!N111</f>
        <v>0</v>
      </c>
      <c r="L15" s="24">
        <f>'БД уч. ГИА9'!O111</f>
        <v>0</v>
      </c>
      <c r="M15" s="24">
        <f>'БД уч. ГИА9'!P111</f>
        <v>0</v>
      </c>
      <c r="N15" s="24">
        <f>'БД уч. ГИА9'!Q111</f>
        <v>0</v>
      </c>
      <c r="O15" s="24">
        <f>'БД уч. ГИА9'!R111</f>
        <v>0</v>
      </c>
      <c r="P15" s="24">
        <f>'БД уч. ГИА9'!S111</f>
        <v>0</v>
      </c>
      <c r="Q15" s="3">
        <f t="shared" si="0"/>
        <v>4</v>
      </c>
    </row>
    <row r="16" spans="1:17" ht="12.75">
      <c r="A16" s="24">
        <f t="shared" si="1"/>
        <v>13</v>
      </c>
      <c r="B16" s="24" t="str">
        <f>'БД уч. ГИА9'!C113</f>
        <v>Техтюрская СОШ</v>
      </c>
      <c r="C16" s="24">
        <f>'БД уч. ГИА9'!F119</f>
        <v>2</v>
      </c>
      <c r="D16" s="24">
        <f>'БД уч. ГИА9'!G119</f>
        <v>0</v>
      </c>
      <c r="E16" s="24">
        <f>'БД уч. ГИА9'!H119</f>
        <v>0</v>
      </c>
      <c r="F16" s="24">
        <f>'БД уч. ГИА9'!I119</f>
        <v>0</v>
      </c>
      <c r="G16" s="24">
        <f>'БД уч. ГИА9'!J119</f>
        <v>0</v>
      </c>
      <c r="H16" s="24">
        <f>'БД уч. ГИА9'!K119</f>
        <v>0</v>
      </c>
      <c r="I16" s="24">
        <f>'БД уч. ГИА9'!L119</f>
        <v>0</v>
      </c>
      <c r="J16" s="24">
        <f>'БД уч. ГИА9'!M119</f>
        <v>4</v>
      </c>
      <c r="K16" s="24">
        <f>'БД уч. ГИА9'!N119</f>
        <v>0</v>
      </c>
      <c r="L16" s="24">
        <f>'БД уч. ГИА9'!O119</f>
        <v>0</v>
      </c>
      <c r="M16" s="24">
        <f>'БД уч. ГИА9'!P119</f>
        <v>0</v>
      </c>
      <c r="N16" s="24">
        <f>'БД уч. ГИА9'!Q119</f>
        <v>0</v>
      </c>
      <c r="O16" s="24">
        <f>'БД уч. ГИА9'!R119</f>
        <v>0</v>
      </c>
      <c r="P16" s="24">
        <f>'БД уч. ГИА9'!S119</f>
        <v>0</v>
      </c>
      <c r="Q16" s="3">
        <f t="shared" si="0"/>
        <v>6</v>
      </c>
    </row>
    <row r="17" spans="1:17" ht="12.75">
      <c r="A17" s="24">
        <f t="shared" si="1"/>
        <v>14</v>
      </c>
      <c r="B17" s="24" t="str">
        <f>'БД уч. ГИА9'!C121</f>
        <v>Батаринская СОШ</v>
      </c>
      <c r="C17" s="24">
        <f>'БД уч. ГИА9'!F128</f>
        <v>5</v>
      </c>
      <c r="D17" s="24">
        <f>'БД уч. ГИА9'!G128</f>
        <v>0</v>
      </c>
      <c r="E17" s="24">
        <f>'БД уч. ГИА9'!H128</f>
        <v>0</v>
      </c>
      <c r="F17" s="24">
        <f>'БД уч. ГИА9'!I128</f>
        <v>0</v>
      </c>
      <c r="G17" s="24">
        <f>'БД уч. ГИА9'!J128</f>
        <v>0</v>
      </c>
      <c r="H17" s="24">
        <f>'БД уч. ГИА9'!K128</f>
        <v>0</v>
      </c>
      <c r="I17" s="24">
        <f>'БД уч. ГИА9'!L128</f>
        <v>0</v>
      </c>
      <c r="J17" s="24">
        <f>'БД уч. ГИА9'!M128</f>
        <v>2</v>
      </c>
      <c r="K17" s="24">
        <f>'БД уч. ГИА9'!N128</f>
        <v>0</v>
      </c>
      <c r="L17" s="24">
        <f>'БД уч. ГИА9'!O128</f>
        <v>0</v>
      </c>
      <c r="M17" s="24">
        <f>'БД уч. ГИА9'!P128</f>
        <v>0</v>
      </c>
      <c r="N17" s="24">
        <f>'БД уч. ГИА9'!Q128</f>
        <v>0</v>
      </c>
      <c r="O17" s="24">
        <f>'БД уч. ГИА9'!R128</f>
        <v>0</v>
      </c>
      <c r="P17" s="24">
        <f>'БД уч. ГИА9'!S128</f>
        <v>0</v>
      </c>
      <c r="Q17" s="3">
        <f t="shared" si="0"/>
        <v>7</v>
      </c>
    </row>
    <row r="18" spans="1:17" ht="12.75">
      <c r="A18" s="24">
        <f t="shared" si="1"/>
        <v>15</v>
      </c>
      <c r="B18" s="24" t="str">
        <f>'БД уч. ГИА9'!C130</f>
        <v>Хаптагайская СОШ</v>
      </c>
      <c r="C18" s="24">
        <f>'БД уч. ГИА9'!F144</f>
        <v>3</v>
      </c>
      <c r="D18" s="24">
        <f>'БД уч. ГИА9'!G144</f>
        <v>0</v>
      </c>
      <c r="E18" s="24">
        <f>'БД уч. ГИА9'!H144</f>
        <v>0</v>
      </c>
      <c r="F18" s="24">
        <f>'БД уч. ГИА9'!I144</f>
        <v>0</v>
      </c>
      <c r="G18" s="24">
        <f>'БД уч. ГИА9'!J144</f>
        <v>0</v>
      </c>
      <c r="H18" s="24">
        <f>'БД уч. ГИА9'!K144</f>
        <v>0</v>
      </c>
      <c r="I18" s="24">
        <f>'БД уч. ГИА9'!L144</f>
        <v>0</v>
      </c>
      <c r="J18" s="24">
        <f>'БД уч. ГИА9'!M144</f>
        <v>13</v>
      </c>
      <c r="K18" s="24">
        <f>'БД уч. ГИА9'!N144</f>
        <v>0</v>
      </c>
      <c r="L18" s="24">
        <f>'БД уч. ГИА9'!O144</f>
        <v>0</v>
      </c>
      <c r="M18" s="24">
        <f>'БД уч. ГИА9'!P144</f>
        <v>0</v>
      </c>
      <c r="N18" s="24">
        <f>'БД уч. ГИА9'!Q144</f>
        <v>0</v>
      </c>
      <c r="O18" s="24">
        <f>'БД уч. ГИА9'!R144</f>
        <v>0</v>
      </c>
      <c r="P18" s="24">
        <f>'БД уч. ГИА9'!S144</f>
        <v>0</v>
      </c>
      <c r="Q18" s="3">
        <f t="shared" si="0"/>
        <v>16</v>
      </c>
    </row>
    <row r="19" spans="1:17" ht="12.75">
      <c r="A19" s="24">
        <f t="shared" si="1"/>
        <v>16</v>
      </c>
      <c r="B19" s="24" t="str">
        <f>'БД уч. ГИА9'!C146</f>
        <v>Табагинская СОШ</v>
      </c>
      <c r="C19" s="24">
        <f>'БД уч. ГИА9'!F152</f>
        <v>4</v>
      </c>
      <c r="D19" s="24">
        <f>'БД уч. ГИА9'!G152</f>
        <v>0</v>
      </c>
      <c r="E19" s="24">
        <f>'БД уч. ГИА9'!H152</f>
        <v>0</v>
      </c>
      <c r="F19" s="24">
        <f>'БД уч. ГИА9'!I152</f>
        <v>0</v>
      </c>
      <c r="G19" s="24">
        <f>'БД уч. ГИА9'!J152</f>
        <v>0</v>
      </c>
      <c r="H19" s="24">
        <f>'БД уч. ГИА9'!K152</f>
        <v>0</v>
      </c>
      <c r="I19" s="24">
        <f>'БД уч. ГИА9'!L152</f>
        <v>0</v>
      </c>
      <c r="J19" s="24">
        <f>'БД уч. ГИА9'!M152</f>
        <v>0</v>
      </c>
      <c r="K19" s="24">
        <f>'БД уч. ГИА9'!N152</f>
        <v>0</v>
      </c>
      <c r="L19" s="24">
        <f>'БД уч. ГИА9'!O152</f>
        <v>0</v>
      </c>
      <c r="M19" s="24">
        <f>'БД уч. ГИА9'!P152</f>
        <v>0</v>
      </c>
      <c r="N19" s="24">
        <f>'БД уч. ГИА9'!Q152</f>
        <v>0</v>
      </c>
      <c r="O19" s="24">
        <f>'БД уч. ГИА9'!R152</f>
        <v>0</v>
      </c>
      <c r="P19" s="24">
        <f>'БД уч. ГИА9'!S152</f>
        <v>0</v>
      </c>
      <c r="Q19" s="3">
        <f t="shared" si="0"/>
        <v>4</v>
      </c>
    </row>
    <row r="20" spans="1:17" ht="12.75">
      <c r="A20" s="24">
        <f t="shared" si="1"/>
        <v>17</v>
      </c>
      <c r="B20" s="24" t="str">
        <f>'БД уч. ГИА9'!C154</f>
        <v>Чуйинская СОШ</v>
      </c>
      <c r="C20" s="24">
        <f>'БД уч. ГИА9'!F156</f>
        <v>0</v>
      </c>
      <c r="D20" s="24">
        <f>'БД уч. ГИА9'!G156</f>
        <v>0</v>
      </c>
      <c r="E20" s="24">
        <f>'БД уч. ГИА9'!H156</f>
        <v>0</v>
      </c>
      <c r="F20" s="24">
        <f>'БД уч. ГИА9'!I156</f>
        <v>1</v>
      </c>
      <c r="G20" s="24">
        <f>'БД уч. ГИА9'!J156</f>
        <v>0</v>
      </c>
      <c r="H20" s="24">
        <f>'БД уч. ГИА9'!K156</f>
        <v>0</v>
      </c>
      <c r="I20" s="24">
        <f>'БД уч. ГИА9'!L156</f>
        <v>0</v>
      </c>
      <c r="J20" s="24">
        <f>'БД уч. ГИА9'!M156</f>
        <v>0</v>
      </c>
      <c r="K20" s="24">
        <f>'БД уч. ГИА9'!N156</f>
        <v>0</v>
      </c>
      <c r="L20" s="24">
        <f>'БД уч. ГИА9'!O156</f>
        <v>0</v>
      </c>
      <c r="M20" s="24">
        <f>'БД уч. ГИА9'!P156</f>
        <v>0</v>
      </c>
      <c r="N20" s="24">
        <f>'БД уч. ГИА9'!Q156</f>
        <v>0</v>
      </c>
      <c r="O20" s="24">
        <f>'БД уч. ГИА9'!R156</f>
        <v>0</v>
      </c>
      <c r="P20" s="24">
        <f>'БД уч. ГИА9'!S156</f>
        <v>0</v>
      </c>
      <c r="Q20" s="3">
        <f t="shared" si="0"/>
        <v>1</v>
      </c>
    </row>
    <row r="21" spans="1:17" ht="12.75">
      <c r="A21" s="24">
        <f t="shared" si="1"/>
        <v>18</v>
      </c>
      <c r="B21" s="24" t="str">
        <f>'БД уч. ГИА9'!C158</f>
        <v>Бютейдяхская  СОШ</v>
      </c>
      <c r="C21" s="24">
        <f>'БД уч. ГИА9'!F167</f>
        <v>4</v>
      </c>
      <c r="D21" s="24">
        <f>'БД уч. ГИА9'!G167</f>
        <v>3</v>
      </c>
      <c r="E21" s="24">
        <f>'БД уч. ГИА9'!H167</f>
        <v>0</v>
      </c>
      <c r="F21" s="24">
        <f>'БД уч. ГИА9'!I167</f>
        <v>1</v>
      </c>
      <c r="G21" s="24">
        <f>'БД уч. ГИА9'!J167</f>
        <v>0</v>
      </c>
      <c r="H21" s="24">
        <f>'БД уч. ГИА9'!K167</f>
        <v>0</v>
      </c>
      <c r="I21" s="24">
        <f>'БД уч. ГИА9'!L167</f>
        <v>0</v>
      </c>
      <c r="J21" s="24">
        <f>'БД уч. ГИА9'!M167</f>
        <v>2</v>
      </c>
      <c r="K21" s="24">
        <f>'БД уч. ГИА9'!N167</f>
        <v>2</v>
      </c>
      <c r="L21" s="24">
        <f>'БД уч. ГИА9'!O167</f>
        <v>0</v>
      </c>
      <c r="M21" s="24">
        <f>'БД уч. ГИА9'!P167</f>
        <v>2</v>
      </c>
      <c r="N21" s="24">
        <f>'БД уч. ГИА9'!Q167</f>
        <v>0</v>
      </c>
      <c r="O21" s="24">
        <f>'БД уч. ГИА9'!R167</f>
        <v>0</v>
      </c>
      <c r="P21" s="24">
        <f>'БД уч. ГИА9'!S167</f>
        <v>0</v>
      </c>
      <c r="Q21" s="3">
        <f t="shared" si="0"/>
        <v>14</v>
      </c>
    </row>
    <row r="22" spans="1:17" ht="12.75">
      <c r="A22" s="24">
        <f t="shared" si="1"/>
        <v>19</v>
      </c>
      <c r="B22" s="24" t="str">
        <f>'БД уч. ГИА9'!C169</f>
        <v>Майинский лицей</v>
      </c>
      <c r="C22" s="24">
        <f>'БД уч. ГИА9'!F203</f>
        <v>33</v>
      </c>
      <c r="D22" s="24">
        <f>'БД уч. ГИА9'!G203</f>
        <v>16</v>
      </c>
      <c r="E22" s="24">
        <f>'БД уч. ГИА9'!H203</f>
        <v>3</v>
      </c>
      <c r="F22" s="24">
        <f>'БД уч. ГИА9'!I203</f>
        <v>1</v>
      </c>
      <c r="G22" s="24">
        <f>'БД уч. ГИА9'!J203</f>
        <v>0</v>
      </c>
      <c r="H22" s="24">
        <f>'БД уч. ГИА9'!K203</f>
        <v>0</v>
      </c>
      <c r="I22" s="24">
        <f>'БД уч. ГИА9'!L203</f>
        <v>2</v>
      </c>
      <c r="J22" s="24">
        <f>'БД уч. ГИА9'!M203</f>
        <v>20</v>
      </c>
      <c r="K22" s="24">
        <f>'БД уч. ГИА9'!N203</f>
        <v>3</v>
      </c>
      <c r="L22" s="24">
        <f>'БД уч. ГИА9'!O203</f>
        <v>7</v>
      </c>
      <c r="M22" s="24">
        <f>'БД уч. ГИА9'!P203</f>
        <v>0</v>
      </c>
      <c r="N22" s="24">
        <f>'БД уч. ГИА9'!Q203</f>
        <v>10</v>
      </c>
      <c r="O22" s="24">
        <f>'БД уч. ГИА9'!R203</f>
        <v>0</v>
      </c>
      <c r="P22" s="24">
        <f>'БД уч. ГИА9'!S203</f>
        <v>2</v>
      </c>
      <c r="Q22" s="3">
        <f t="shared" si="0"/>
        <v>97</v>
      </c>
    </row>
    <row r="23" spans="1:17" ht="12.75">
      <c r="A23" s="24">
        <f t="shared" si="1"/>
        <v>20</v>
      </c>
      <c r="B23" s="24" t="str">
        <f>'БД уч. ГИА9'!C205</f>
        <v>Хоробутская СОШ</v>
      </c>
      <c r="C23" s="24">
        <f>'БД уч. ГИА9'!F209</f>
        <v>3</v>
      </c>
      <c r="D23" s="24">
        <f>'БД уч. ГИА9'!G209</f>
        <v>0</v>
      </c>
      <c r="E23" s="24">
        <f>'БД уч. ГИА9'!H209</f>
        <v>0</v>
      </c>
      <c r="F23" s="24">
        <f>'БД уч. ГИА9'!I209</f>
        <v>0</v>
      </c>
      <c r="G23" s="24">
        <f>'БД уч. ГИА9'!J209</f>
        <v>0</v>
      </c>
      <c r="H23" s="24">
        <f>'БД уч. ГИА9'!K209</f>
        <v>0</v>
      </c>
      <c r="I23" s="24">
        <f>'БД уч. ГИА9'!L209</f>
        <v>0</v>
      </c>
      <c r="J23" s="24">
        <f>'БД уч. ГИА9'!M209</f>
        <v>0</v>
      </c>
      <c r="K23" s="24">
        <f>'БД уч. ГИА9'!N209</f>
        <v>0</v>
      </c>
      <c r="L23" s="24">
        <f>'БД уч. ГИА9'!O209</f>
        <v>0</v>
      </c>
      <c r="M23" s="24">
        <f>'БД уч. ГИА9'!P209</f>
        <v>0</v>
      </c>
      <c r="N23" s="24">
        <f>'БД уч. ГИА9'!Q209</f>
        <v>0</v>
      </c>
      <c r="O23" s="24">
        <f>'БД уч. ГИА9'!R209</f>
        <v>0</v>
      </c>
      <c r="P23" s="24">
        <f>'БД уч. ГИА9'!S209</f>
        <v>0</v>
      </c>
      <c r="Q23" s="3">
        <f t="shared" si="0"/>
        <v>3</v>
      </c>
    </row>
    <row r="24" spans="1:17" ht="12.75">
      <c r="A24" s="24">
        <f t="shared" si="1"/>
        <v>21</v>
      </c>
      <c r="B24" s="24" t="str">
        <f>'БД уч. ГИА9'!C211</f>
        <v>Тюнгюлюнская СОШ</v>
      </c>
      <c r="C24" s="24">
        <f>'БД уч. ГИА9'!F231</f>
        <v>14</v>
      </c>
      <c r="D24" s="24">
        <f>'БД уч. ГИА9'!G231</f>
        <v>0</v>
      </c>
      <c r="E24" s="24">
        <f>'БД уч. ГИА9'!H231</f>
        <v>0</v>
      </c>
      <c r="F24" s="24">
        <f>'БД уч. ГИА9'!I231</f>
        <v>0</v>
      </c>
      <c r="G24" s="24">
        <f>'БД уч. ГИА9'!J231</f>
        <v>0</v>
      </c>
      <c r="H24" s="24">
        <f>'БД уч. ГИА9'!K231</f>
        <v>0</v>
      </c>
      <c r="I24" s="24">
        <f>'БД уч. ГИА9'!L231</f>
        <v>0</v>
      </c>
      <c r="J24" s="24">
        <f>'БД уч. ГИА9'!M231</f>
        <v>16</v>
      </c>
      <c r="K24" s="24">
        <f>'БД уч. ГИА9'!N231</f>
        <v>0</v>
      </c>
      <c r="L24" s="24">
        <f>'БД уч. ГИА9'!O231</f>
        <v>1</v>
      </c>
      <c r="M24" s="24">
        <f>'БД уч. ГИА9'!P231</f>
        <v>0</v>
      </c>
      <c r="N24" s="24">
        <f>'БД уч. ГИА9'!Q231</f>
        <v>0</v>
      </c>
      <c r="O24" s="24">
        <f>'БД уч. ГИА9'!R231</f>
        <v>1</v>
      </c>
      <c r="P24" s="24">
        <f>'БД уч. ГИА9'!S231</f>
        <v>0</v>
      </c>
      <c r="Q24" s="3">
        <f t="shared" si="0"/>
        <v>32</v>
      </c>
    </row>
    <row r="25" spans="1:17" ht="12.75">
      <c r="A25" s="24">
        <f t="shared" si="1"/>
        <v>22</v>
      </c>
      <c r="B25" s="24" t="str">
        <f>'БД уч. ГИА9'!C233</f>
        <v>Маттинская СОШ</v>
      </c>
      <c r="C25" s="24">
        <f>'БД уч. ГИА9'!F235</f>
        <v>1</v>
      </c>
      <c r="D25" s="24">
        <f>'БД уч. ГИА9'!G235</f>
        <v>0</v>
      </c>
      <c r="E25" s="24">
        <f>'БД уч. ГИА9'!H235</f>
        <v>0</v>
      </c>
      <c r="F25" s="24">
        <f>'БД уч. ГИА9'!I235</f>
        <v>0</v>
      </c>
      <c r="G25" s="24">
        <f>'БД уч. ГИА9'!J235</f>
        <v>0</v>
      </c>
      <c r="H25" s="24">
        <f>'БД уч. ГИА9'!K235</f>
        <v>0</v>
      </c>
      <c r="I25" s="24">
        <f>'БД уч. ГИА9'!L235</f>
        <v>0</v>
      </c>
      <c r="J25" s="24">
        <f>'БД уч. ГИА9'!M235</f>
        <v>0</v>
      </c>
      <c r="K25" s="24">
        <f>'БД уч. ГИА9'!N235</f>
        <v>0</v>
      </c>
      <c r="L25" s="24">
        <f>'БД уч. ГИА9'!O235</f>
        <v>0</v>
      </c>
      <c r="M25" s="24">
        <f>'БД уч. ГИА9'!P235</f>
        <v>0</v>
      </c>
      <c r="N25" s="24">
        <f>'БД уч. ГИА9'!Q235</f>
        <v>0</v>
      </c>
      <c r="O25" s="24">
        <f>'БД уч. ГИА9'!R235</f>
        <v>0</v>
      </c>
      <c r="P25" s="24">
        <f>'БД уч. ГИА9'!S235</f>
        <v>0</v>
      </c>
      <c r="Q25" s="3">
        <f t="shared" si="0"/>
        <v>1</v>
      </c>
    </row>
    <row r="26" spans="1:17" ht="12.75">
      <c r="A26" s="24">
        <f t="shared" si="1"/>
        <v>23</v>
      </c>
      <c r="B26" s="24" t="str">
        <f>'БД уч. ГИА9'!C237</f>
        <v>Томторская СОШ</v>
      </c>
      <c r="C26" s="24">
        <f>'БД уч. ГИА9'!F240</f>
        <v>2</v>
      </c>
      <c r="D26" s="24">
        <f>'БД уч. ГИА9'!G240</f>
        <v>0</v>
      </c>
      <c r="E26" s="24">
        <f>'БД уч. ГИА9'!H240</f>
        <v>0</v>
      </c>
      <c r="F26" s="24">
        <f>'БД уч. ГИА9'!I240</f>
        <v>0</v>
      </c>
      <c r="G26" s="24">
        <f>'БД уч. ГИА9'!J240</f>
        <v>0</v>
      </c>
      <c r="H26" s="24">
        <f>'БД уч. ГИА9'!K240</f>
        <v>0</v>
      </c>
      <c r="I26" s="24">
        <f>'БД уч. ГИА9'!L240</f>
        <v>0</v>
      </c>
      <c r="J26" s="24">
        <f>'БД уч. ГИА9'!M240</f>
        <v>0</v>
      </c>
      <c r="K26" s="24">
        <f>'БД уч. ГИА9'!N240</f>
        <v>0</v>
      </c>
      <c r="L26" s="24">
        <f>'БД уч. ГИА9'!O240</f>
        <v>0</v>
      </c>
      <c r="M26" s="24">
        <f>'БД уч. ГИА9'!P240</f>
        <v>0</v>
      </c>
      <c r="N26" s="24">
        <f>'БД уч. ГИА9'!Q240</f>
        <v>0</v>
      </c>
      <c r="O26" s="24">
        <f>'БД уч. ГИА9'!R240</f>
        <v>0</v>
      </c>
      <c r="P26" s="24">
        <f>'БД уч. ГИА9'!S240</f>
        <v>0</v>
      </c>
      <c r="Q26" s="3">
        <f t="shared" si="0"/>
        <v>2</v>
      </c>
    </row>
    <row r="27" spans="1:17" ht="12.75">
      <c r="A27" s="24">
        <f t="shared" si="1"/>
        <v>24</v>
      </c>
      <c r="B27" s="24" t="str">
        <f>'БД уч. ГИА9'!C242</f>
        <v>Нижне-Бестяхская СОШ №1</v>
      </c>
      <c r="C27" s="24">
        <f>'БД уч. ГИА9'!F252</f>
        <v>5</v>
      </c>
      <c r="D27" s="24">
        <f>'БД уч. ГИА9'!G252</f>
        <v>0</v>
      </c>
      <c r="E27" s="24">
        <f>'БД уч. ГИА9'!H252</f>
        <v>1</v>
      </c>
      <c r="F27" s="24">
        <f>'БД уч. ГИА9'!I252</f>
        <v>0</v>
      </c>
      <c r="G27" s="24">
        <f>'БД уч. ГИА9'!J252</f>
        <v>0</v>
      </c>
      <c r="H27" s="24">
        <f>'БД уч. ГИА9'!K252</f>
        <v>0</v>
      </c>
      <c r="I27" s="24">
        <f>'БД уч. ГИА9'!L252</f>
        <v>0</v>
      </c>
      <c r="J27" s="24">
        <f>'БД уч. ГИА9'!M252</f>
        <v>9</v>
      </c>
      <c r="K27" s="24">
        <f>'БД уч. ГИА9'!N252</f>
        <v>1</v>
      </c>
      <c r="L27" s="24">
        <f>'БД уч. ГИА9'!O252</f>
        <v>0</v>
      </c>
      <c r="M27" s="24">
        <f>'БД уч. ГИА9'!P252</f>
        <v>0</v>
      </c>
      <c r="N27" s="24">
        <f>'БД уч. ГИА9'!Q252</f>
        <v>0</v>
      </c>
      <c r="O27" s="24">
        <f>'БД уч. ГИА9'!R252</f>
        <v>0</v>
      </c>
      <c r="P27" s="24">
        <f>'БД уч. ГИА9'!S252</f>
        <v>0</v>
      </c>
      <c r="Q27" s="3">
        <f t="shared" si="0"/>
        <v>16</v>
      </c>
    </row>
    <row r="28" spans="1:17" ht="12.75">
      <c r="A28" s="24">
        <f t="shared" si="1"/>
        <v>25</v>
      </c>
      <c r="B28" s="24" t="str">
        <f>'БД уч. ГИА9'!C254</f>
        <v>Тумульская СОШ</v>
      </c>
      <c r="C28" s="24">
        <f>'БД уч. ГИА9'!F259</f>
        <v>2</v>
      </c>
      <c r="D28" s="24">
        <f>'БД уч. ГИА9'!G259</f>
        <v>0</v>
      </c>
      <c r="E28" s="24">
        <f>'БД уч. ГИА9'!H259</f>
        <v>0</v>
      </c>
      <c r="F28" s="24">
        <f>'БД уч. ГИА9'!I259</f>
        <v>0</v>
      </c>
      <c r="G28" s="24">
        <f>'БД уч. ГИА9'!J259</f>
        <v>0</v>
      </c>
      <c r="H28" s="24">
        <f>'БД уч. ГИА9'!K259</f>
        <v>0</v>
      </c>
      <c r="I28" s="24">
        <f>'БД уч. ГИА9'!L259</f>
        <v>0</v>
      </c>
      <c r="J28" s="24">
        <f>'БД уч. ГИА9'!M259</f>
        <v>2</v>
      </c>
      <c r="K28" s="24">
        <f>'БД уч. ГИА9'!N259</f>
        <v>0</v>
      </c>
      <c r="L28" s="24">
        <f>'БД уч. ГИА9'!O259</f>
        <v>0</v>
      </c>
      <c r="M28" s="24">
        <f>'БД уч. ГИА9'!P259</f>
        <v>0</v>
      </c>
      <c r="N28" s="24">
        <f>'БД уч. ГИА9'!Q259</f>
        <v>0</v>
      </c>
      <c r="O28" s="24">
        <f>'БД уч. ГИА9'!R259</f>
        <v>0</v>
      </c>
      <c r="P28" s="24">
        <f>'БД уч. ГИА9'!S259</f>
        <v>0</v>
      </c>
      <c r="Q28" s="3">
        <f t="shared" si="0"/>
        <v>4</v>
      </c>
    </row>
    <row r="29" spans="1:17" ht="12.75">
      <c r="A29" s="24">
        <f t="shared" si="1"/>
        <v>26</v>
      </c>
      <c r="B29" s="24" t="str">
        <f>'БД уч. ГИА9'!C261</f>
        <v>Нахаринская СОШ</v>
      </c>
      <c r="C29" s="24">
        <f>'БД уч. ГИА9'!F263</f>
        <v>0</v>
      </c>
      <c r="D29" s="24">
        <f>'БД уч. ГИА9'!G263</f>
        <v>0</v>
      </c>
      <c r="E29" s="24">
        <f>'БД уч. ГИА9'!H263</f>
        <v>0</v>
      </c>
      <c r="F29" s="24">
        <f>'БД уч. ГИА9'!I263</f>
        <v>0</v>
      </c>
      <c r="G29" s="24">
        <f>'БД уч. ГИА9'!J263</f>
        <v>0</v>
      </c>
      <c r="H29" s="24">
        <f>'БД уч. ГИА9'!K263</f>
        <v>0</v>
      </c>
      <c r="I29" s="24">
        <f>'БД уч. ГИА9'!L263</f>
        <v>0</v>
      </c>
      <c r="J29" s="24">
        <f>'БД уч. ГИА9'!M263</f>
        <v>1</v>
      </c>
      <c r="K29" s="24">
        <f>'БД уч. ГИА9'!N263</f>
        <v>0</v>
      </c>
      <c r="L29" s="24">
        <f>'БД уч. ГИА9'!O263</f>
        <v>0</v>
      </c>
      <c r="M29" s="24">
        <f>'БД уч. ГИА9'!P263</f>
        <v>0</v>
      </c>
      <c r="N29" s="24">
        <f>'БД уч. ГИА9'!Q263</f>
        <v>0</v>
      </c>
      <c r="O29" s="24">
        <f>'БД уч. ГИА9'!R263</f>
        <v>0</v>
      </c>
      <c r="P29" s="24">
        <f>'БД уч. ГИА9'!S263</f>
        <v>0</v>
      </c>
      <c r="Q29" s="3">
        <f t="shared" si="0"/>
        <v>1</v>
      </c>
    </row>
    <row r="30" spans="1:17" ht="12.75">
      <c r="A30" s="76" t="s">
        <v>228</v>
      </c>
      <c r="B30" s="76"/>
      <c r="C30" s="3">
        <f>SUM(C4:C29)</f>
        <v>114</v>
      </c>
      <c r="D30" s="3">
        <f aca="true" t="shared" si="2" ref="D30:P30">SUM(D4:D29)</f>
        <v>28</v>
      </c>
      <c r="E30" s="3">
        <f t="shared" si="2"/>
        <v>11</v>
      </c>
      <c r="F30" s="3">
        <f t="shared" si="2"/>
        <v>4</v>
      </c>
      <c r="G30" s="3">
        <f t="shared" si="2"/>
        <v>2</v>
      </c>
      <c r="H30" s="3">
        <f t="shared" si="2"/>
        <v>1</v>
      </c>
      <c r="I30" s="3">
        <f t="shared" si="2"/>
        <v>2</v>
      </c>
      <c r="J30" s="3">
        <f>SUM(J4:J29)</f>
        <v>116</v>
      </c>
      <c r="K30" s="3">
        <f t="shared" si="2"/>
        <v>12</v>
      </c>
      <c r="L30" s="3">
        <f t="shared" si="2"/>
        <v>11</v>
      </c>
      <c r="M30" s="3">
        <f t="shared" si="2"/>
        <v>3</v>
      </c>
      <c r="N30" s="3">
        <f t="shared" si="2"/>
        <v>11</v>
      </c>
      <c r="O30" s="3">
        <f>SUM(O4:O29)</f>
        <v>1</v>
      </c>
      <c r="P30" s="3">
        <f t="shared" si="2"/>
        <v>4</v>
      </c>
      <c r="Q30" s="3"/>
    </row>
    <row r="31" spans="3:16" ht="12.75">
      <c r="C31" s="5">
        <f>'БД уч. ГИА9'!F265</f>
        <v>114</v>
      </c>
      <c r="D31" s="5">
        <f>'БД уч. ГИА9'!G265</f>
        <v>28</v>
      </c>
      <c r="E31" s="5">
        <f>'БД уч. ГИА9'!H265</f>
        <v>11</v>
      </c>
      <c r="F31" s="5">
        <f>'БД уч. ГИА9'!I265</f>
        <v>4</v>
      </c>
      <c r="G31" s="5">
        <f>'БД уч. ГИА9'!J265</f>
        <v>2</v>
      </c>
      <c r="H31" s="5">
        <f>'БД уч. ГИА9'!K265</f>
        <v>1</v>
      </c>
      <c r="I31" s="5">
        <f>'БД уч. ГИА9'!L265</f>
        <v>2</v>
      </c>
      <c r="J31" s="5">
        <f>'БД уч. ГИА9'!M265</f>
        <v>116</v>
      </c>
      <c r="K31" s="5">
        <f>'БД уч. ГИА9'!N265</f>
        <v>12</v>
      </c>
      <c r="L31" s="5">
        <f>'БД уч. ГИА9'!O265</f>
        <v>11</v>
      </c>
      <c r="M31" s="5">
        <f>'БД уч. ГИА9'!P265</f>
        <v>3</v>
      </c>
      <c r="N31" s="5">
        <f>'БД уч. ГИА9'!Q265</f>
        <v>11</v>
      </c>
      <c r="O31" s="5">
        <f>'БД уч. ГИА9'!R265</f>
        <v>1</v>
      </c>
      <c r="P31" s="5">
        <f>'БД уч. ГИА9'!S265</f>
        <v>4</v>
      </c>
    </row>
  </sheetData>
  <autoFilter ref="C3:P30"/>
  <mergeCells count="3">
    <mergeCell ref="D2:I2"/>
    <mergeCell ref="K2:P2"/>
    <mergeCell ref="A30:B3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D15" sqref="D15"/>
    </sheetView>
  </sheetViews>
  <sheetFormatPr defaultColWidth="9.140625" defaultRowHeight="12.75"/>
  <cols>
    <col min="1" max="1" width="3.8515625" style="0" bestFit="1" customWidth="1"/>
    <col min="2" max="2" width="30.57421875" style="0" bestFit="1" customWidth="1"/>
    <col min="3" max="3" width="5.421875" style="0" customWidth="1"/>
    <col min="4" max="4" width="5.7109375" style="0" bestFit="1" customWidth="1"/>
    <col min="5" max="9" width="3.28125" style="0" bestFit="1" customWidth="1"/>
    <col min="10" max="10" width="3.28125" style="0" customWidth="1"/>
    <col min="11" max="11" width="5.8515625" style="0" customWidth="1"/>
    <col min="12" max="12" width="5.57421875" style="0" customWidth="1"/>
    <col min="13" max="13" width="5.7109375" style="0" bestFit="1" customWidth="1"/>
    <col min="14" max="17" width="3.28125" style="0" bestFit="1" customWidth="1"/>
    <col min="18" max="18" width="3.28125" style="0" customWidth="1"/>
    <col min="19" max="19" width="3.28125" style="0" bestFit="1" customWidth="1"/>
    <col min="20" max="20" width="5.7109375" style="0" bestFit="1" customWidth="1"/>
  </cols>
  <sheetData>
    <row r="1" ht="12.75">
      <c r="B1" s="72">
        <f ca="1">TODAY()</f>
        <v>41057</v>
      </c>
    </row>
    <row r="2" spans="1:20" ht="12.75">
      <c r="A2" s="24"/>
      <c r="B2" s="24"/>
      <c r="C2" s="82">
        <v>41058</v>
      </c>
      <c r="D2" s="82"/>
      <c r="E2" s="82">
        <v>41061</v>
      </c>
      <c r="F2" s="82"/>
      <c r="G2" s="82"/>
      <c r="H2" s="82"/>
      <c r="I2" s="82"/>
      <c r="J2" s="82"/>
      <c r="K2" s="82"/>
      <c r="L2" s="82">
        <v>41065</v>
      </c>
      <c r="M2" s="82"/>
      <c r="N2" s="82">
        <v>41074</v>
      </c>
      <c r="O2" s="82"/>
      <c r="P2" s="82"/>
      <c r="Q2" s="82"/>
      <c r="R2" s="82"/>
      <c r="S2" s="82"/>
      <c r="T2" s="82"/>
    </row>
    <row r="3" spans="1:20" s="54" customFormat="1" ht="88.5" customHeight="1">
      <c r="A3" s="56" t="s">
        <v>0</v>
      </c>
      <c r="B3" s="57" t="s">
        <v>211</v>
      </c>
      <c r="C3" s="53" t="s">
        <v>6</v>
      </c>
      <c r="D3" s="53" t="s">
        <v>214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16</v>
      </c>
      <c r="K3" s="53" t="s">
        <v>214</v>
      </c>
      <c r="L3" s="53" t="s">
        <v>12</v>
      </c>
      <c r="M3" s="53" t="s">
        <v>214</v>
      </c>
      <c r="N3" s="53" t="s">
        <v>13</v>
      </c>
      <c r="O3" s="53" t="s">
        <v>14</v>
      </c>
      <c r="P3" s="53" t="s">
        <v>10</v>
      </c>
      <c r="Q3" s="53" t="s">
        <v>15</v>
      </c>
      <c r="R3" s="53" t="s">
        <v>7</v>
      </c>
      <c r="S3" s="53" t="s">
        <v>16</v>
      </c>
      <c r="T3" s="53" t="s">
        <v>214</v>
      </c>
    </row>
    <row r="4" spans="1:20" ht="12.75">
      <c r="A4" s="24">
        <v>1</v>
      </c>
      <c r="B4" s="24" t="s">
        <v>229</v>
      </c>
      <c r="C4" s="24">
        <f>'БД по школам'!C4+'БД по школам'!C7+'БД по школам'!C8+'БД по школам'!C11+'БД по школам'!C19+'БД по школам'!C22+'БД по школам'!C23+'БД по школам'!C5</f>
        <v>53</v>
      </c>
      <c r="D4" s="24">
        <f>CEILING(C4/15,1)</f>
        <v>4</v>
      </c>
      <c r="E4" s="24">
        <f>'БД по школам'!D8+'БД по школам'!D9+'БД по школам'!D22</f>
        <v>25</v>
      </c>
      <c r="F4" s="24">
        <f>'БД по школам'!E6+'БД по школам'!E8+'БД по школам'!E12+'БД по школам'!E14+'БД по школам'!E16+'БД по школам'!E22+'БД по школам'!E27</f>
        <v>10</v>
      </c>
      <c r="G4" s="24"/>
      <c r="H4" s="24"/>
      <c r="I4" s="24"/>
      <c r="J4" s="24">
        <f>'БД по школам'!I22</f>
        <v>2</v>
      </c>
      <c r="K4" s="24">
        <f>CEILING(E4/15,1)+CEILING(F4/15,1)+CEILING(G4/15,1)+CEILING(H4/15,1)+CEILING(I4/15,1)+CEILING(J4/15,1)</f>
        <v>4</v>
      </c>
      <c r="L4" s="24"/>
      <c r="M4" s="24"/>
      <c r="N4" s="24">
        <f>'БД по школам'!K6+'БД по школам'!K16+'БД по школам'!K22+'БД по школам'!K27</f>
        <v>9</v>
      </c>
      <c r="O4" s="24">
        <f>'БД по школам'!L8+'БД по школам'!L9+'БД по школам'!L22</f>
        <v>10</v>
      </c>
      <c r="P4" s="24"/>
      <c r="Q4" s="24">
        <f>'БД по школам'!N9+'БД по школам'!N22</f>
        <v>11</v>
      </c>
      <c r="R4" s="24"/>
      <c r="S4" s="24">
        <f>'БД по школам'!P8+'БД по школам'!P9+'БД по школам'!P22+'БД по школам'!P27</f>
        <v>4</v>
      </c>
      <c r="T4" s="24">
        <f>CEILING(N4/15,1)+CEILING(O4/15,1)+CEILING(P4/15,1)+CEILING(Q4/15,1)+CEILING(S4/15,1)</f>
        <v>4</v>
      </c>
    </row>
    <row r="5" spans="1:20" ht="12.75">
      <c r="A5" s="24">
        <f>A4+1</f>
        <v>2</v>
      </c>
      <c r="B5" s="24" t="s">
        <v>230</v>
      </c>
      <c r="C5" s="24">
        <f>'БД по школам'!C24+'БД по школам'!C25+'БД по школам'!C28</f>
        <v>17</v>
      </c>
      <c r="D5" s="24">
        <f aca="true" t="shared" si="0" ref="D5:D13">CEILING(C5/15,1)</f>
        <v>2</v>
      </c>
      <c r="E5" s="24"/>
      <c r="F5" s="24"/>
      <c r="G5" s="24"/>
      <c r="H5" s="24"/>
      <c r="I5" s="24"/>
      <c r="J5" s="24"/>
      <c r="K5" s="24"/>
      <c r="L5" s="24">
        <f>'БД по школам'!J13+'БД по школам'!J24+'БД по школам'!J28</f>
        <v>19</v>
      </c>
      <c r="M5" s="24">
        <f aca="true" t="shared" si="1" ref="M5:M13">CEILING(L5/15,1)</f>
        <v>2</v>
      </c>
      <c r="N5" s="24"/>
      <c r="O5" s="24">
        <f>'БД по школам'!L24</f>
        <v>1</v>
      </c>
      <c r="P5" s="24"/>
      <c r="Q5" s="24"/>
      <c r="R5" s="24">
        <f>'БД по школам'!O24</f>
        <v>1</v>
      </c>
      <c r="S5" s="24"/>
      <c r="T5" s="24">
        <f>CEILING(N5/15,1)+CEILING(O5/15,1)+CEILING(P5/15,1)+CEILING(Q5/15,1)+CEILING(S5/15,1)</f>
        <v>1</v>
      </c>
    </row>
    <row r="6" spans="1:20" ht="12.75">
      <c r="A6" s="24">
        <f aca="true" t="shared" si="2" ref="A6:A13">A5+1</f>
        <v>3</v>
      </c>
      <c r="B6" s="24" t="s">
        <v>231</v>
      </c>
      <c r="C6" s="24">
        <f>'БД по школам'!C6+'БД по школам'!C9+'БД по школам'!C15+'БД по школам'!C16+'БД по школам'!C18+'БД по школам'!C26+'БД по школам'!C27</f>
        <v>30</v>
      </c>
      <c r="D6" s="24">
        <f t="shared" si="0"/>
        <v>2</v>
      </c>
      <c r="E6" s="24"/>
      <c r="F6" s="24"/>
      <c r="G6" s="24"/>
      <c r="H6" s="24"/>
      <c r="I6" s="24"/>
      <c r="J6" s="24"/>
      <c r="K6" s="24"/>
      <c r="L6" s="24">
        <f>'БД по школам'!J6+'БД по школам'!J9+'БД по школам'!J16+'БД по школам'!J27</f>
        <v>31</v>
      </c>
      <c r="M6" s="24">
        <f t="shared" si="1"/>
        <v>3</v>
      </c>
      <c r="N6" s="24"/>
      <c r="O6" s="24"/>
      <c r="P6" s="24">
        <f>'БД по школам'!M9</f>
        <v>1</v>
      </c>
      <c r="Q6" s="24"/>
      <c r="R6" s="24"/>
      <c r="S6" s="24"/>
      <c r="T6" s="24">
        <f>CEILING(N6/15,1)+CEILING(O6/15,1)+CEILING(P6/15,1)+CEILING(Q6/15,1)+CEILING(S6/15,1)</f>
        <v>1</v>
      </c>
    </row>
    <row r="7" spans="1:20" ht="12.75">
      <c r="A7" s="24">
        <f t="shared" si="2"/>
        <v>4</v>
      </c>
      <c r="B7" s="24" t="s">
        <v>232</v>
      </c>
      <c r="C7" s="24"/>
      <c r="D7" s="24"/>
      <c r="E7" s="24"/>
      <c r="F7" s="24"/>
      <c r="G7" s="24">
        <f>'БД по школам'!F8+'БД по школам'!F20+'БД по школам'!F22</f>
        <v>3</v>
      </c>
      <c r="H7" s="24"/>
      <c r="I7" s="24"/>
      <c r="J7" s="24"/>
      <c r="K7" s="24">
        <f aca="true" t="shared" si="3" ref="K7:K13">CEILING(E7/15,1)+CEILING(F7/15,1)+CEILING(G7/15,1)+CEILING(H7/15,1)+CEILING(I7/15,1)+CEILING(J7/15,1)</f>
        <v>1</v>
      </c>
      <c r="L7" s="24">
        <f>'БД по школам'!J4+'БД по школам'!J8+'БД по школам'!J11+'БД по школам'!J14+'БД по школам'!J22+'БД по школам'!J29</f>
        <v>41</v>
      </c>
      <c r="M7" s="24">
        <f t="shared" si="1"/>
        <v>3</v>
      </c>
      <c r="N7" s="24"/>
      <c r="O7" s="24"/>
      <c r="P7" s="24"/>
      <c r="Q7" s="24"/>
      <c r="R7" s="24"/>
      <c r="S7" s="24"/>
      <c r="T7" s="24"/>
    </row>
    <row r="8" spans="1:20" ht="12.75">
      <c r="A8" s="24">
        <f t="shared" si="2"/>
        <v>5</v>
      </c>
      <c r="B8" s="24" t="s">
        <v>233</v>
      </c>
      <c r="C8" s="24"/>
      <c r="D8" s="24"/>
      <c r="E8" s="24"/>
      <c r="F8" s="24"/>
      <c r="G8" s="24"/>
      <c r="H8" s="24"/>
      <c r="I8" s="24"/>
      <c r="J8" s="24"/>
      <c r="K8" s="24"/>
      <c r="L8" s="24">
        <f>'БД по школам'!J15+'БД по школам'!J18</f>
        <v>15</v>
      </c>
      <c r="M8" s="24">
        <f t="shared" si="1"/>
        <v>1</v>
      </c>
      <c r="N8" s="24"/>
      <c r="O8" s="24"/>
      <c r="P8" s="24"/>
      <c r="Q8" s="24"/>
      <c r="R8" s="24"/>
      <c r="S8" s="24"/>
      <c r="T8" s="24"/>
    </row>
    <row r="9" spans="1:20" ht="12.75">
      <c r="A9" s="24">
        <f t="shared" si="2"/>
        <v>6</v>
      </c>
      <c r="B9" s="24" t="s">
        <v>234</v>
      </c>
      <c r="C9" s="24">
        <f>'БД по школам'!C21</f>
        <v>4</v>
      </c>
      <c r="D9" s="24">
        <f t="shared" si="0"/>
        <v>1</v>
      </c>
      <c r="E9" s="24">
        <f>'БД по школам'!D21</f>
        <v>3</v>
      </c>
      <c r="F9" s="24"/>
      <c r="G9" s="24">
        <f>'БД по школам'!F21</f>
        <v>1</v>
      </c>
      <c r="H9" s="24"/>
      <c r="I9" s="24"/>
      <c r="J9" s="24"/>
      <c r="K9" s="24">
        <f t="shared" si="3"/>
        <v>2</v>
      </c>
      <c r="L9" s="24">
        <f>'БД по школам'!J12+'БД по школам'!J21</f>
        <v>3</v>
      </c>
      <c r="M9" s="24">
        <f t="shared" si="1"/>
        <v>1</v>
      </c>
      <c r="N9" s="24">
        <f>'БД по школам'!K12+'БД по школам'!K21</f>
        <v>3</v>
      </c>
      <c r="O9" s="24"/>
      <c r="P9" s="24">
        <f>'БД по школам'!M21+'БД по школам'!M19</f>
        <v>2</v>
      </c>
      <c r="Q9" s="24"/>
      <c r="R9" s="24"/>
      <c r="S9" s="24"/>
      <c r="T9" s="24">
        <f>CEILING(N9/15,1)+CEILING(O9/15,1)+CEILING(P9/15,1)+CEILING(Q9/15,1)+CEILING(S9/15,1)</f>
        <v>2</v>
      </c>
    </row>
    <row r="10" spans="1:20" ht="12.75">
      <c r="A10" s="24">
        <f t="shared" si="2"/>
        <v>7</v>
      </c>
      <c r="B10" s="24" t="s">
        <v>235</v>
      </c>
      <c r="C10" s="24"/>
      <c r="D10" s="24"/>
      <c r="E10" s="24"/>
      <c r="F10" s="24"/>
      <c r="G10" s="24"/>
      <c r="H10" s="24">
        <f>'БД по школам'!G6</f>
        <v>2</v>
      </c>
      <c r="I10" s="24"/>
      <c r="J10" s="24"/>
      <c r="K10" s="24">
        <f t="shared" si="3"/>
        <v>1</v>
      </c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24">
        <f t="shared" si="2"/>
        <v>8</v>
      </c>
      <c r="B11" s="24" t="s">
        <v>236</v>
      </c>
      <c r="C11" s="24"/>
      <c r="D11" s="24"/>
      <c r="E11" s="24"/>
      <c r="F11" s="24"/>
      <c r="G11" s="24"/>
      <c r="H11" s="24"/>
      <c r="I11" s="24">
        <f>'БД по школам'!H13</f>
        <v>1</v>
      </c>
      <c r="J11" s="24"/>
      <c r="K11" s="24">
        <f t="shared" si="3"/>
        <v>1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24">
        <f t="shared" si="2"/>
        <v>9</v>
      </c>
      <c r="B12" s="24" t="s">
        <v>237</v>
      </c>
      <c r="C12" s="24">
        <f>'БД по школам'!C17</f>
        <v>5</v>
      </c>
      <c r="D12" s="24">
        <f t="shared" si="0"/>
        <v>1</v>
      </c>
      <c r="E12" s="24"/>
      <c r="F12" s="24"/>
      <c r="G12" s="24"/>
      <c r="H12" s="24"/>
      <c r="I12" s="24"/>
      <c r="J12" s="24"/>
      <c r="K12" s="24"/>
      <c r="L12" s="24">
        <f>'БД по школам'!J17</f>
        <v>2</v>
      </c>
      <c r="M12" s="24">
        <f t="shared" si="1"/>
        <v>1</v>
      </c>
      <c r="N12" s="24"/>
      <c r="O12" s="24"/>
      <c r="P12" s="24"/>
      <c r="Q12" s="24"/>
      <c r="R12" s="24"/>
      <c r="S12" s="24"/>
      <c r="T12" s="24"/>
    </row>
    <row r="13" spans="1:20" ht="12.75">
      <c r="A13" s="24">
        <f t="shared" si="2"/>
        <v>10</v>
      </c>
      <c r="B13" s="24" t="s">
        <v>238</v>
      </c>
      <c r="C13" s="24">
        <f>'БД по школам'!C10</f>
        <v>5</v>
      </c>
      <c r="D13" s="24">
        <f t="shared" si="0"/>
        <v>1</v>
      </c>
      <c r="E13" s="24"/>
      <c r="F13" s="24">
        <f>'БД по школам'!E10</f>
        <v>1</v>
      </c>
      <c r="G13" s="24"/>
      <c r="H13" s="24"/>
      <c r="I13" s="24"/>
      <c r="J13" s="24"/>
      <c r="K13" s="24">
        <f t="shared" si="3"/>
        <v>1</v>
      </c>
      <c r="L13" s="24">
        <f>'БД по школам'!J10</f>
        <v>5</v>
      </c>
      <c r="M13" s="24">
        <f t="shared" si="1"/>
        <v>1</v>
      </c>
      <c r="N13" s="24"/>
      <c r="O13" s="24"/>
      <c r="P13" s="24"/>
      <c r="Q13" s="24"/>
      <c r="R13" s="24"/>
      <c r="S13" s="24"/>
      <c r="T13" s="24"/>
    </row>
    <row r="14" spans="1:20" ht="12.75">
      <c r="A14" s="76" t="s">
        <v>21</v>
      </c>
      <c r="B14" s="76"/>
      <c r="C14" s="3">
        <f>SUM(C4:C13)</f>
        <v>114</v>
      </c>
      <c r="D14" s="3">
        <f aca="true" t="shared" si="4" ref="D14:T14">SUM(D4:D13)</f>
        <v>11</v>
      </c>
      <c r="E14" s="3">
        <f t="shared" si="4"/>
        <v>28</v>
      </c>
      <c r="F14" s="3">
        <f t="shared" si="4"/>
        <v>11</v>
      </c>
      <c r="G14" s="3">
        <f t="shared" si="4"/>
        <v>4</v>
      </c>
      <c r="H14" s="3">
        <f t="shared" si="4"/>
        <v>2</v>
      </c>
      <c r="I14" s="3">
        <f t="shared" si="4"/>
        <v>1</v>
      </c>
      <c r="J14" s="3">
        <f>SUM(J4:J13)</f>
        <v>2</v>
      </c>
      <c r="K14" s="3">
        <f t="shared" si="4"/>
        <v>10</v>
      </c>
      <c r="L14" s="3">
        <f t="shared" si="4"/>
        <v>116</v>
      </c>
      <c r="M14" s="3">
        <f t="shared" si="4"/>
        <v>12</v>
      </c>
      <c r="N14" s="3">
        <f t="shared" si="4"/>
        <v>12</v>
      </c>
      <c r="O14" s="3">
        <f t="shared" si="4"/>
        <v>11</v>
      </c>
      <c r="P14" s="3">
        <f t="shared" si="4"/>
        <v>3</v>
      </c>
      <c r="Q14" s="3">
        <f t="shared" si="4"/>
        <v>11</v>
      </c>
      <c r="R14" s="3">
        <f>SUM(R4:R13)</f>
        <v>1</v>
      </c>
      <c r="S14" s="3">
        <f t="shared" si="4"/>
        <v>4</v>
      </c>
      <c r="T14" s="3">
        <f t="shared" si="4"/>
        <v>8</v>
      </c>
    </row>
    <row r="15" spans="3:19" ht="12.75">
      <c r="C15">
        <f>'БД по школам'!C30</f>
        <v>114</v>
      </c>
      <c r="E15">
        <f>'БД по школам'!D30</f>
        <v>28</v>
      </c>
      <c r="F15">
        <f>'БД по школам'!E30</f>
        <v>11</v>
      </c>
      <c r="G15">
        <f>'БД по школам'!F30</f>
        <v>4</v>
      </c>
      <c r="H15">
        <f>'БД по школам'!G30</f>
        <v>2</v>
      </c>
      <c r="I15">
        <f>'БД по школам'!H30</f>
        <v>1</v>
      </c>
      <c r="J15">
        <f>'БД по школам'!I30</f>
        <v>2</v>
      </c>
      <c r="L15">
        <f>'БД по школам'!J30</f>
        <v>116</v>
      </c>
      <c r="N15">
        <f>'БД по школам'!K30</f>
        <v>12</v>
      </c>
      <c r="O15">
        <f>'БД по школам'!L30</f>
        <v>11</v>
      </c>
      <c r="P15">
        <f>'БД по школам'!M30</f>
        <v>3</v>
      </c>
      <c r="Q15">
        <f>'БД по школам'!N30</f>
        <v>11</v>
      </c>
      <c r="R15">
        <f>'БД по школам'!O30</f>
        <v>1</v>
      </c>
      <c r="S15">
        <f>'БД по школам'!P30</f>
        <v>4</v>
      </c>
    </row>
  </sheetData>
  <mergeCells count="5">
    <mergeCell ref="N2:T2"/>
    <mergeCell ref="A14:B14"/>
    <mergeCell ref="C2:D2"/>
    <mergeCell ref="E2:K2"/>
    <mergeCell ref="L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selection activeCell="B1" sqref="B1"/>
    </sheetView>
  </sheetViews>
  <sheetFormatPr defaultColWidth="9.140625" defaultRowHeight="12.75"/>
  <cols>
    <col min="1" max="1" width="3.57421875" style="0" bestFit="1" customWidth="1"/>
    <col min="2" max="2" width="26.57421875" style="0" bestFit="1" customWidth="1"/>
    <col min="3" max="3" width="10.140625" style="0" bestFit="1" customWidth="1"/>
    <col min="4" max="5" width="3.28125" style="0" bestFit="1" customWidth="1"/>
    <col min="6" max="6" width="3.28125" style="0" customWidth="1"/>
    <col min="7" max="7" width="3.28125" style="0" bestFit="1" customWidth="1"/>
    <col min="8" max="8" width="3.28125" style="0" customWidth="1"/>
    <col min="9" max="9" width="3.28125" style="0" bestFit="1" customWidth="1"/>
    <col min="10" max="10" width="3.28125" style="0" customWidth="1"/>
    <col min="11" max="11" width="3.28125" style="0" bestFit="1" customWidth="1"/>
    <col min="12" max="12" width="3.28125" style="0" customWidth="1"/>
    <col min="13" max="13" width="3.28125" style="0" bestFit="1" customWidth="1"/>
    <col min="14" max="14" width="3.28125" style="0" customWidth="1"/>
    <col min="15" max="15" width="3.28125" style="0" bestFit="1" customWidth="1"/>
    <col min="16" max="16" width="3.28125" style="0" customWidth="1"/>
    <col min="17" max="17" width="6.8515625" style="0" customWidth="1"/>
    <col min="18" max="18" width="3.57421875" style="0" bestFit="1" customWidth="1"/>
    <col min="19" max="19" width="3.28125" style="0" bestFit="1" customWidth="1"/>
    <col min="20" max="20" width="3.28125" style="0" customWidth="1"/>
    <col min="21" max="21" width="3.28125" style="0" bestFit="1" customWidth="1"/>
    <col min="22" max="22" width="3.28125" style="0" customWidth="1"/>
    <col min="23" max="23" width="3.28125" style="0" bestFit="1" customWidth="1"/>
    <col min="24" max="24" width="3.28125" style="0" customWidth="1"/>
    <col min="25" max="25" width="3.28125" style="0" bestFit="1" customWidth="1"/>
    <col min="26" max="26" width="3.28125" style="0" customWidth="1"/>
    <col min="27" max="27" width="3.28125" style="0" bestFit="1" customWidth="1"/>
    <col min="28" max="28" width="3.28125" style="0" customWidth="1"/>
    <col min="29" max="29" width="3.28125" style="5" bestFit="1" customWidth="1"/>
  </cols>
  <sheetData>
    <row r="1" ht="12.75">
      <c r="B1" s="72">
        <f ca="1">TODAY()</f>
        <v>41057</v>
      </c>
    </row>
    <row r="2" spans="1:29" ht="12.75">
      <c r="A2" s="24"/>
      <c r="B2" s="24"/>
      <c r="C2" s="83">
        <v>41058</v>
      </c>
      <c r="D2" s="85"/>
      <c r="E2" s="83">
        <v>41061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3">
        <v>41065</v>
      </c>
      <c r="R2" s="85"/>
      <c r="S2" s="83">
        <v>41074</v>
      </c>
      <c r="T2" s="84"/>
      <c r="U2" s="84"/>
      <c r="V2" s="84"/>
      <c r="W2" s="84"/>
      <c r="X2" s="84"/>
      <c r="Y2" s="84"/>
      <c r="Z2" s="84"/>
      <c r="AA2" s="84"/>
      <c r="AB2" s="85"/>
      <c r="AC2" s="3"/>
    </row>
    <row r="3" spans="1:29" ht="73.5">
      <c r="A3" s="24" t="s">
        <v>0</v>
      </c>
      <c r="B3" s="24" t="s">
        <v>218</v>
      </c>
      <c r="C3" s="4" t="s">
        <v>6</v>
      </c>
      <c r="D3" s="4" t="s">
        <v>244</v>
      </c>
      <c r="E3" s="4" t="s">
        <v>7</v>
      </c>
      <c r="F3" s="4" t="s">
        <v>244</v>
      </c>
      <c r="G3" s="4" t="s">
        <v>8</v>
      </c>
      <c r="H3" s="4" t="s">
        <v>244</v>
      </c>
      <c r="I3" s="4" t="s">
        <v>9</v>
      </c>
      <c r="J3" s="4" t="s">
        <v>244</v>
      </c>
      <c r="K3" s="4" t="s">
        <v>10</v>
      </c>
      <c r="L3" s="4" t="s">
        <v>244</v>
      </c>
      <c r="M3" s="4" t="s">
        <v>11</v>
      </c>
      <c r="N3" s="4" t="s">
        <v>244</v>
      </c>
      <c r="O3" s="4" t="s">
        <v>215</v>
      </c>
      <c r="P3" s="4" t="s">
        <v>244</v>
      </c>
      <c r="Q3" s="4" t="s">
        <v>12</v>
      </c>
      <c r="R3" s="4" t="s">
        <v>244</v>
      </c>
      <c r="S3" s="4" t="s">
        <v>13</v>
      </c>
      <c r="T3" s="4" t="s">
        <v>244</v>
      </c>
      <c r="U3" s="4" t="s">
        <v>14</v>
      </c>
      <c r="V3" s="4" t="s">
        <v>244</v>
      </c>
      <c r="W3" s="4" t="s">
        <v>10</v>
      </c>
      <c r="X3" s="4" t="s">
        <v>245</v>
      </c>
      <c r="Y3" s="4" t="s">
        <v>15</v>
      </c>
      <c r="Z3" s="4" t="s">
        <v>244</v>
      </c>
      <c r="AA3" s="4" t="s">
        <v>16</v>
      </c>
      <c r="AB3" s="4" t="s">
        <v>244</v>
      </c>
      <c r="AC3" s="25" t="s">
        <v>21</v>
      </c>
    </row>
    <row r="4" spans="1:29" ht="12.75">
      <c r="A4" s="24">
        <v>1</v>
      </c>
      <c r="B4" s="24" t="str">
        <f>'БД уч. ГИА9'!C3</f>
        <v>Быраминская ООШ</v>
      </c>
      <c r="C4" s="24">
        <v>3</v>
      </c>
      <c r="D4" s="24">
        <f>'БД по школам'!C4-'БД по школам первичная'!C4</f>
        <v>-1</v>
      </c>
      <c r="E4" s="24"/>
      <c r="F4" s="24">
        <f>'БД по школам'!D4-'БД по школам первичная'!E4</f>
        <v>0</v>
      </c>
      <c r="G4" s="24"/>
      <c r="H4" s="24">
        <f>'БД по школам'!E4-'БД по школам первичная'!G4</f>
        <v>0</v>
      </c>
      <c r="I4" s="24"/>
      <c r="J4" s="24">
        <f>'БД по школам'!F4-'БД по школам первичная'!I4</f>
        <v>0</v>
      </c>
      <c r="K4" s="24"/>
      <c r="L4" s="24">
        <f>'БД по школам'!G4-'БД по школам первичная'!K4</f>
        <v>0</v>
      </c>
      <c r="M4" s="24"/>
      <c r="N4" s="24">
        <f>'БД по школам'!H4-'БД по школам первичная'!M4</f>
        <v>0</v>
      </c>
      <c r="O4" s="24"/>
      <c r="P4" s="24">
        <f>'БД по школам'!I4-'БД по школам первичная'!O4</f>
        <v>0</v>
      </c>
      <c r="Q4" s="24">
        <v>2</v>
      </c>
      <c r="R4" s="24">
        <f>'БД по школам'!J4-'БД по школам первичная'!Q4</f>
        <v>-1</v>
      </c>
      <c r="S4" s="24"/>
      <c r="T4" s="24">
        <f>'БД по школам'!K4-'БД по школам первичная'!S4</f>
        <v>0</v>
      </c>
      <c r="U4" s="24"/>
      <c r="V4" s="24">
        <f>'БД по школам'!L4-'БД по школам первичная'!U4</f>
        <v>0</v>
      </c>
      <c r="W4" s="24"/>
      <c r="X4" s="24">
        <f>'БД по школам'!M4-'БД по школам первичная'!W4</f>
        <v>0</v>
      </c>
      <c r="Y4" s="24"/>
      <c r="Z4" s="24">
        <f>'БД по школам'!N4-'БД по школам первичная'!Y4</f>
        <v>0</v>
      </c>
      <c r="AA4" s="24"/>
      <c r="AB4" s="24">
        <f>'БД по школам'!P4-'БД по школам первичная'!AA4</f>
        <v>0</v>
      </c>
      <c r="AC4" s="3">
        <f>D4+F4+H4+J4+L4+N4+P4+R4+T4+V4+X4+Z4+AB4</f>
        <v>-2</v>
      </c>
    </row>
    <row r="5" spans="1:29" ht="12.75">
      <c r="A5" s="24">
        <f aca="true" t="shared" si="0" ref="A5:A29">A4+1</f>
        <v>2</v>
      </c>
      <c r="B5" s="24" t="str">
        <f>'БД уч. ГИА9'!C10</f>
        <v>Морукская СОШ</v>
      </c>
      <c r="C5" s="24">
        <v>3</v>
      </c>
      <c r="D5" s="24">
        <f>'БД по школам'!C5-'БД по школам первичная'!C5</f>
        <v>0</v>
      </c>
      <c r="E5" s="24"/>
      <c r="F5" s="24">
        <f>'БД по школам'!D5-'БД по школам первичная'!E5</f>
        <v>0</v>
      </c>
      <c r="G5" s="24"/>
      <c r="H5" s="24">
        <f>'БД по школам'!E5-'БД по школам первичная'!G5</f>
        <v>0</v>
      </c>
      <c r="I5" s="24"/>
      <c r="J5" s="24">
        <f>'БД по школам'!F5-'БД по школам первичная'!I5</f>
        <v>0</v>
      </c>
      <c r="K5" s="24"/>
      <c r="L5" s="24">
        <f>'БД по школам'!G5-'БД по школам первичная'!K5</f>
        <v>0</v>
      </c>
      <c r="M5" s="24"/>
      <c r="N5" s="24">
        <f>'БД по школам'!H5-'БД по школам первичная'!M5</f>
        <v>0</v>
      </c>
      <c r="O5" s="24"/>
      <c r="P5" s="24">
        <f>'БД по школам'!I5-'БД по школам первичная'!O5</f>
        <v>0</v>
      </c>
      <c r="Q5" s="24"/>
      <c r="R5" s="24">
        <f>'БД по школам'!J5-'БД по школам первичная'!Q5</f>
        <v>0</v>
      </c>
      <c r="S5" s="24"/>
      <c r="T5" s="24">
        <f>'БД по школам'!K5-'БД по школам первичная'!S5</f>
        <v>0</v>
      </c>
      <c r="U5" s="24"/>
      <c r="V5" s="24">
        <f>'БД по школам'!L5-'БД по школам первичная'!U5</f>
        <v>0</v>
      </c>
      <c r="W5" s="24"/>
      <c r="X5" s="24">
        <f>'БД по школам'!M5-'БД по школам первичная'!W5</f>
        <v>0</v>
      </c>
      <c r="Y5" s="24"/>
      <c r="Z5" s="24">
        <f>'БД по школам'!N5-'БД по школам первичная'!Y5</f>
        <v>0</v>
      </c>
      <c r="AA5" s="24"/>
      <c r="AB5" s="24">
        <f>'БД по школам'!P5-'БД по школам первичная'!AA5</f>
        <v>0</v>
      </c>
      <c r="AC5" s="3">
        <f aca="true" t="shared" si="1" ref="AC5:AC29">D5+F5+H5+J5+L5+N5+P5+R5+T5+V5+X5+Z5+AB5</f>
        <v>0</v>
      </c>
    </row>
    <row r="6" spans="1:29" ht="12.75">
      <c r="A6" s="24">
        <f t="shared" si="0"/>
        <v>3</v>
      </c>
      <c r="B6" s="24" t="str">
        <f>'БД уч. ГИА9'!C16</f>
        <v>Павловская СОШ</v>
      </c>
      <c r="C6" s="24">
        <v>6</v>
      </c>
      <c r="D6" s="24">
        <f>'БД по школам'!C6-'БД по школам первичная'!C6</f>
        <v>-2</v>
      </c>
      <c r="E6" s="24"/>
      <c r="F6" s="24">
        <f>'БД по школам'!D6-'БД по школам первичная'!E6</f>
        <v>0</v>
      </c>
      <c r="G6" s="24">
        <v>2</v>
      </c>
      <c r="H6" s="24">
        <f>'БД по школам'!E6-'БД по школам первичная'!G6</f>
        <v>0</v>
      </c>
      <c r="I6" s="24">
        <v>1</v>
      </c>
      <c r="J6" s="24">
        <f>'БД по школам'!F6-'БД по школам первичная'!I6</f>
        <v>-1</v>
      </c>
      <c r="K6" s="24">
        <v>3</v>
      </c>
      <c r="L6" s="24">
        <f>'БД по школам'!G6-'БД по школам первичная'!K6</f>
        <v>-1</v>
      </c>
      <c r="M6" s="24">
        <v>3</v>
      </c>
      <c r="N6" s="24">
        <f>'БД по школам'!H6-'БД по школам первичная'!M6</f>
        <v>-3</v>
      </c>
      <c r="O6" s="24"/>
      <c r="P6" s="24">
        <f>'БД по школам'!I6-'БД по школам первичная'!O6</f>
        <v>0</v>
      </c>
      <c r="Q6" s="24">
        <v>5</v>
      </c>
      <c r="R6" s="24">
        <f>'БД по школам'!J6-'БД по школам первичная'!Q6</f>
        <v>1</v>
      </c>
      <c r="S6" s="24">
        <v>8</v>
      </c>
      <c r="T6" s="24">
        <f>'БД по школам'!K6-'БД по школам первичная'!S6</f>
        <v>-3</v>
      </c>
      <c r="U6" s="24"/>
      <c r="V6" s="24">
        <f>'БД по школам'!L6-'БД по школам первичная'!U6</f>
        <v>0</v>
      </c>
      <c r="W6" s="24"/>
      <c r="X6" s="24">
        <f>'БД по школам'!M6-'БД по школам первичная'!W6</f>
        <v>0</v>
      </c>
      <c r="Y6" s="24"/>
      <c r="Z6" s="24">
        <f>'БД по школам'!N6-'БД по школам первичная'!Y6</f>
        <v>0</v>
      </c>
      <c r="AA6" s="24"/>
      <c r="AB6" s="24">
        <f>'БД по школам'!P6-'БД по школам первичная'!AA6</f>
        <v>0</v>
      </c>
      <c r="AC6" s="3">
        <f t="shared" si="1"/>
        <v>-9</v>
      </c>
    </row>
    <row r="7" spans="1:29" ht="12.75">
      <c r="A7" s="24">
        <f t="shared" si="0"/>
        <v>4</v>
      </c>
      <c r="B7" s="24" t="str">
        <f>'БД уч. ГИА9'!C31</f>
        <v>Бедиминская СОШ</v>
      </c>
      <c r="C7" s="24">
        <v>5</v>
      </c>
      <c r="D7" s="24">
        <f>'БД по школам'!C7-'БД по школам первичная'!C7</f>
        <v>-2</v>
      </c>
      <c r="E7" s="24"/>
      <c r="F7" s="24">
        <f>'БД по школам'!D7-'БД по школам первичная'!E7</f>
        <v>0</v>
      </c>
      <c r="G7" s="24"/>
      <c r="H7" s="24">
        <f>'БД по школам'!E7-'БД по школам первичная'!G7</f>
        <v>0</v>
      </c>
      <c r="I7" s="24"/>
      <c r="J7" s="24">
        <f>'БД по школам'!F7-'БД по школам первичная'!I7</f>
        <v>0</v>
      </c>
      <c r="K7" s="24"/>
      <c r="L7" s="24">
        <f>'БД по школам'!G7-'БД по школам первичная'!K7</f>
        <v>0</v>
      </c>
      <c r="M7" s="24"/>
      <c r="N7" s="24">
        <f>'БД по школам'!H7-'БД по школам первичная'!M7</f>
        <v>0</v>
      </c>
      <c r="O7" s="24"/>
      <c r="P7" s="24">
        <f>'БД по школам'!I7-'БД по школам первичная'!O7</f>
        <v>0</v>
      </c>
      <c r="Q7" s="24"/>
      <c r="R7" s="24">
        <f>'БД по школам'!J7-'БД по школам первичная'!Q7</f>
        <v>0</v>
      </c>
      <c r="S7" s="24"/>
      <c r="T7" s="24">
        <f>'БД по школам'!K7-'БД по школам первичная'!S7</f>
        <v>0</v>
      </c>
      <c r="U7" s="24"/>
      <c r="V7" s="24">
        <f>'БД по школам'!L7-'БД по школам первичная'!U7</f>
        <v>0</v>
      </c>
      <c r="W7" s="24"/>
      <c r="X7" s="24">
        <f>'БД по школам'!M7-'БД по школам первичная'!W7</f>
        <v>0</v>
      </c>
      <c r="Y7" s="24"/>
      <c r="Z7" s="24">
        <f>'БД по школам'!N7-'БД по школам первичная'!Y7</f>
        <v>0</v>
      </c>
      <c r="AA7" s="24"/>
      <c r="AB7" s="24">
        <f>'БД по школам'!P7-'БД по школам первичная'!AA7</f>
        <v>0</v>
      </c>
      <c r="AC7" s="3">
        <f t="shared" si="1"/>
        <v>-2</v>
      </c>
    </row>
    <row r="8" spans="1:29" ht="12.75">
      <c r="A8" s="24">
        <f t="shared" si="0"/>
        <v>5</v>
      </c>
      <c r="B8" s="24" t="str">
        <f>'БД уч. ГИА9'!C38</f>
        <v>Майинская СОШ 1</v>
      </c>
      <c r="C8" s="24">
        <v>8</v>
      </c>
      <c r="D8" s="24">
        <f>'БД по школам'!C8-'БД по школам первичная'!C8</f>
        <v>-4</v>
      </c>
      <c r="E8" s="24">
        <v>5</v>
      </c>
      <c r="F8" s="24">
        <f>'БД по школам'!D8-'БД по школам первичная'!E8</f>
        <v>-2</v>
      </c>
      <c r="G8" s="24">
        <v>3</v>
      </c>
      <c r="H8" s="24">
        <f>'БД по школам'!E8-'БД по школам первичная'!G8</f>
        <v>-1</v>
      </c>
      <c r="I8" s="24">
        <v>1</v>
      </c>
      <c r="J8" s="24">
        <f>'БД по школам'!F8-'БД по школам первичная'!I8</f>
        <v>0</v>
      </c>
      <c r="K8" s="24"/>
      <c r="L8" s="24">
        <f>'БД по школам'!G8-'БД по школам первичная'!K8</f>
        <v>0</v>
      </c>
      <c r="M8" s="24"/>
      <c r="N8" s="24">
        <f>'БД по школам'!H8-'БД по школам первичная'!M8</f>
        <v>0</v>
      </c>
      <c r="O8" s="24"/>
      <c r="P8" s="24">
        <f>'БД по школам'!I8-'БД по школам первичная'!O8</f>
        <v>0</v>
      </c>
      <c r="Q8" s="24">
        <v>4</v>
      </c>
      <c r="R8" s="24">
        <f>'БД по школам'!J8-'БД по школам первичная'!Q8</f>
        <v>0</v>
      </c>
      <c r="S8" s="24">
        <v>1</v>
      </c>
      <c r="T8" s="24">
        <f>'БД по школам'!K8-'БД по школам первичная'!S8</f>
        <v>-1</v>
      </c>
      <c r="U8" s="24">
        <v>2</v>
      </c>
      <c r="V8" s="24">
        <f>'БД по школам'!L8-'БД по школам первичная'!U8</f>
        <v>0</v>
      </c>
      <c r="W8" s="24"/>
      <c r="X8" s="24">
        <f>'БД по школам'!M8-'БД по школам первичная'!W8</f>
        <v>0</v>
      </c>
      <c r="Y8" s="24"/>
      <c r="Z8" s="24">
        <f>'БД по школам'!N8-'БД по школам первичная'!Y8</f>
        <v>0</v>
      </c>
      <c r="AA8" s="24">
        <v>1</v>
      </c>
      <c r="AB8" s="24">
        <f>'БД по школам'!P8-'БД по школам первичная'!AA8</f>
        <v>0</v>
      </c>
      <c r="AC8" s="3">
        <f t="shared" si="1"/>
        <v>-8</v>
      </c>
    </row>
    <row r="9" spans="1:29" ht="12.75">
      <c r="A9" s="24">
        <f t="shared" si="0"/>
        <v>6</v>
      </c>
      <c r="B9" s="24" t="str">
        <f>'БД уч. ГИА9'!C53</f>
        <v>Нижне- Бестяхская СОШ №2</v>
      </c>
      <c r="C9" s="24">
        <v>6</v>
      </c>
      <c r="D9" s="24">
        <f>'БД по школам'!C9-'БД по школам первичная'!C9</f>
        <v>6</v>
      </c>
      <c r="E9" s="24">
        <v>10</v>
      </c>
      <c r="F9" s="24">
        <f>'БД по школам'!D9-'БД по школам первичная'!E9</f>
        <v>-4</v>
      </c>
      <c r="G9" s="24"/>
      <c r="H9" s="24">
        <f>'БД по школам'!E9-'БД по школам первичная'!G9</f>
        <v>0</v>
      </c>
      <c r="I9" s="24"/>
      <c r="J9" s="24">
        <f>'БД по школам'!F9-'БД по школам первичная'!I9</f>
        <v>0</v>
      </c>
      <c r="K9" s="24"/>
      <c r="L9" s="24">
        <f>'БД по школам'!G9-'БД по школам первичная'!K9</f>
        <v>0</v>
      </c>
      <c r="M9" s="24"/>
      <c r="N9" s="24">
        <f>'БД по школам'!H9-'БД по школам первичная'!M9</f>
        <v>0</v>
      </c>
      <c r="O9" s="24"/>
      <c r="P9" s="24">
        <f>'БД по школам'!I9-'БД по школам первичная'!O9</f>
        <v>0</v>
      </c>
      <c r="Q9" s="24">
        <v>6</v>
      </c>
      <c r="R9" s="24">
        <f>'БД по школам'!J9-'БД по школам первичная'!Q9</f>
        <v>6</v>
      </c>
      <c r="S9" s="24">
        <v>2</v>
      </c>
      <c r="T9" s="24">
        <f>'БД по школам'!K9-'БД по школам первичная'!S9</f>
        <v>-2</v>
      </c>
      <c r="U9" s="24">
        <v>1</v>
      </c>
      <c r="V9" s="24">
        <f>'БД по школам'!L9-'БД по школам первичная'!U9</f>
        <v>0</v>
      </c>
      <c r="W9" s="24"/>
      <c r="X9" s="24">
        <f>'БД по школам'!M9-'БД по школам первичная'!W9</f>
        <v>1</v>
      </c>
      <c r="Y9" s="24">
        <v>2</v>
      </c>
      <c r="Z9" s="24">
        <f>'БД по школам'!N9-'БД по школам первичная'!Y9</f>
        <v>-1</v>
      </c>
      <c r="AA9" s="24">
        <v>1</v>
      </c>
      <c r="AB9" s="24">
        <f>'БД по школам'!P9-'БД по школам первичная'!AA9</f>
        <v>0</v>
      </c>
      <c r="AC9" s="3">
        <f t="shared" si="1"/>
        <v>6</v>
      </c>
    </row>
    <row r="10" spans="1:29" ht="12.75">
      <c r="A10" s="24">
        <f t="shared" si="0"/>
        <v>7</v>
      </c>
      <c r="B10" s="24" t="str">
        <f>'БД уч. ГИА9'!C69</f>
        <v>Чемоикинская сош</v>
      </c>
      <c r="C10" s="24">
        <v>6</v>
      </c>
      <c r="D10" s="24">
        <f>'БД по школам'!C10-'БД по школам первичная'!C10</f>
        <v>-1</v>
      </c>
      <c r="E10" s="24"/>
      <c r="F10" s="24">
        <f>'БД по школам'!D10-'БД по школам первичная'!E10</f>
        <v>0</v>
      </c>
      <c r="G10" s="24">
        <v>1</v>
      </c>
      <c r="H10" s="24">
        <f>'БД по школам'!E10-'БД по школам первичная'!G10</f>
        <v>0</v>
      </c>
      <c r="I10" s="24"/>
      <c r="J10" s="24">
        <f>'БД по школам'!F10-'БД по школам первичная'!I10</f>
        <v>0</v>
      </c>
      <c r="K10" s="24"/>
      <c r="L10" s="24">
        <f>'БД по школам'!G10-'БД по школам первичная'!K10</f>
        <v>0</v>
      </c>
      <c r="M10" s="24"/>
      <c r="N10" s="24">
        <f>'БД по школам'!H10-'БД по школам первичная'!M10</f>
        <v>0</v>
      </c>
      <c r="O10" s="24"/>
      <c r="P10" s="24">
        <f>'БД по школам'!I10-'БД по школам первичная'!O10</f>
        <v>0</v>
      </c>
      <c r="Q10" s="24">
        <v>6</v>
      </c>
      <c r="R10" s="24">
        <f>'БД по школам'!J10-'БД по школам первичная'!Q10</f>
        <v>-1</v>
      </c>
      <c r="S10" s="24"/>
      <c r="T10" s="24">
        <f>'БД по школам'!K10-'БД по школам первичная'!S10</f>
        <v>0</v>
      </c>
      <c r="U10" s="24"/>
      <c r="V10" s="24">
        <f>'БД по школам'!L10-'БД по школам первичная'!U10</f>
        <v>0</v>
      </c>
      <c r="W10" s="24"/>
      <c r="X10" s="24">
        <f>'БД по школам'!M10-'БД по школам первичная'!W10</f>
        <v>0</v>
      </c>
      <c r="Y10" s="24"/>
      <c r="Z10" s="24">
        <f>'БД по школам'!N10-'БД по школам первичная'!Y10</f>
        <v>0</v>
      </c>
      <c r="AA10" s="24"/>
      <c r="AB10" s="24">
        <f>'БД по школам'!P10-'БД по школам первичная'!AA10</f>
        <v>0</v>
      </c>
      <c r="AC10" s="3">
        <f t="shared" si="1"/>
        <v>-2</v>
      </c>
    </row>
    <row r="11" spans="1:29" ht="12.75">
      <c r="A11" s="24">
        <f t="shared" si="0"/>
        <v>8</v>
      </c>
      <c r="B11" s="24" t="str">
        <f>'БД уч. ГИА9'!C78</f>
        <v>Догдогинская ООШ</v>
      </c>
      <c r="C11" s="24">
        <v>2</v>
      </c>
      <c r="D11" s="24">
        <f>'БД по школам'!C11-'БД по школам первичная'!C11</f>
        <v>-1</v>
      </c>
      <c r="E11" s="24"/>
      <c r="F11" s="24">
        <f>'БД по школам'!D11-'БД по школам первичная'!E11</f>
        <v>0</v>
      </c>
      <c r="G11" s="24"/>
      <c r="H11" s="24">
        <f>'БД по школам'!E11-'БД по школам первичная'!G11</f>
        <v>0</v>
      </c>
      <c r="I11" s="24"/>
      <c r="J11" s="24">
        <f>'БД по школам'!F11-'БД по школам первичная'!I11</f>
        <v>0</v>
      </c>
      <c r="K11" s="24"/>
      <c r="L11" s="24">
        <f>'БД по школам'!G11-'БД по школам первичная'!K11</f>
        <v>0</v>
      </c>
      <c r="M11" s="24"/>
      <c r="N11" s="24">
        <f>'БД по школам'!H11-'БД по школам первичная'!M11</f>
        <v>0</v>
      </c>
      <c r="O11" s="24"/>
      <c r="P11" s="24">
        <f>'БД по школам'!I11-'БД по школам первичная'!O11</f>
        <v>0</v>
      </c>
      <c r="Q11" s="24">
        <v>2</v>
      </c>
      <c r="R11" s="24">
        <f>'БД по школам'!J11-'БД по школам первичная'!Q11</f>
        <v>-1</v>
      </c>
      <c r="S11" s="24"/>
      <c r="T11" s="24">
        <f>'БД по школам'!K11-'БД по школам первичная'!S11</f>
        <v>0</v>
      </c>
      <c r="U11" s="24"/>
      <c r="V11" s="24">
        <f>'БД по школам'!L11-'БД по школам первичная'!U11</f>
        <v>0</v>
      </c>
      <c r="W11" s="24"/>
      <c r="X11" s="24">
        <f>'БД по школам'!M11-'БД по школам первичная'!W11</f>
        <v>0</v>
      </c>
      <c r="Y11" s="24"/>
      <c r="Z11" s="24">
        <f>'БД по школам'!N11-'БД по школам первичная'!Y11</f>
        <v>0</v>
      </c>
      <c r="AA11" s="24"/>
      <c r="AB11" s="24">
        <f>'БД по школам'!P11-'БД по школам первичная'!AA11</f>
        <v>0</v>
      </c>
      <c r="AC11" s="3">
        <f t="shared" si="1"/>
        <v>-2</v>
      </c>
    </row>
    <row r="12" spans="1:29" ht="12.75">
      <c r="A12" s="24">
        <f t="shared" si="0"/>
        <v>9</v>
      </c>
      <c r="B12" s="24" t="str">
        <f>'БД уч. ГИА9'!C82</f>
        <v>Алтанская СОШ</v>
      </c>
      <c r="C12" s="24"/>
      <c r="D12" s="24">
        <f>'БД по школам'!C12-'БД по школам первичная'!C12</f>
        <v>0</v>
      </c>
      <c r="E12" s="24"/>
      <c r="F12" s="24">
        <f>'БД по школам'!D12-'БД по школам первичная'!E12</f>
        <v>0</v>
      </c>
      <c r="G12" s="24">
        <v>1</v>
      </c>
      <c r="H12" s="24">
        <f>'БД по школам'!E12-'БД по школам первичная'!G12</f>
        <v>0</v>
      </c>
      <c r="I12" s="24"/>
      <c r="J12" s="24">
        <f>'БД по школам'!F12-'БД по школам первичная'!I12</f>
        <v>0</v>
      </c>
      <c r="K12" s="24"/>
      <c r="L12" s="24">
        <f>'БД по школам'!G12-'БД по школам первичная'!K12</f>
        <v>0</v>
      </c>
      <c r="M12" s="24"/>
      <c r="N12" s="24">
        <f>'БД по школам'!H12-'БД по школам первичная'!M12</f>
        <v>0</v>
      </c>
      <c r="O12" s="24"/>
      <c r="P12" s="24">
        <f>'БД по школам'!I12-'БД по школам первичная'!O12</f>
        <v>0</v>
      </c>
      <c r="Q12" s="24">
        <v>1</v>
      </c>
      <c r="R12" s="24">
        <f>'БД по школам'!J12-'БД по школам первичная'!Q12</f>
        <v>0</v>
      </c>
      <c r="S12" s="24">
        <v>1</v>
      </c>
      <c r="T12" s="24">
        <f>'БД по школам'!K12-'БД по школам первичная'!S12</f>
        <v>0</v>
      </c>
      <c r="U12" s="24"/>
      <c r="V12" s="24">
        <f>'БД по школам'!L12-'БД по школам первичная'!U12</f>
        <v>0</v>
      </c>
      <c r="W12" s="24"/>
      <c r="X12" s="24">
        <f>'БД по школам'!M12-'БД по школам первичная'!W12</f>
        <v>0</v>
      </c>
      <c r="Y12" s="24"/>
      <c r="Z12" s="24">
        <f>'БД по школам'!N12-'БД по школам первичная'!Y12</f>
        <v>0</v>
      </c>
      <c r="AA12" s="24"/>
      <c r="AB12" s="24">
        <f>'БД по школам'!P12-'БД по школам первичная'!AA12</f>
        <v>0</v>
      </c>
      <c r="AC12" s="3">
        <f t="shared" si="1"/>
        <v>0</v>
      </c>
    </row>
    <row r="13" spans="1:29" ht="12.75">
      <c r="A13" s="24">
        <f t="shared" si="0"/>
        <v>10</v>
      </c>
      <c r="B13" s="24" t="str">
        <f>'БД уч. ГИА9'!C87</f>
        <v>Жабыльская СОШ</v>
      </c>
      <c r="C13" s="24"/>
      <c r="D13" s="24">
        <f>'БД по школам'!C13-'БД по школам первичная'!C13</f>
        <v>0</v>
      </c>
      <c r="E13" s="24"/>
      <c r="F13" s="24">
        <f>'БД по школам'!D13-'БД по школам первичная'!E13</f>
        <v>0</v>
      </c>
      <c r="G13" s="24"/>
      <c r="H13" s="24">
        <f>'БД по школам'!E13-'БД по школам первичная'!G13</f>
        <v>0</v>
      </c>
      <c r="I13" s="24"/>
      <c r="J13" s="24">
        <f>'БД по школам'!F13-'БД по школам первичная'!I13</f>
        <v>0</v>
      </c>
      <c r="K13" s="24"/>
      <c r="L13" s="24">
        <f>'БД по школам'!G13-'БД по школам первичная'!K13</f>
        <v>0</v>
      </c>
      <c r="M13" s="24"/>
      <c r="N13" s="24">
        <f>'БД по школам'!H13-'БД по школам первичная'!M13</f>
        <v>1</v>
      </c>
      <c r="O13" s="24"/>
      <c r="P13" s="24">
        <f>'БД по школам'!I13-'БД по школам первичная'!O13</f>
        <v>0</v>
      </c>
      <c r="Q13" s="24"/>
      <c r="R13" s="24">
        <f>'БД по школам'!J13-'БД по школам первичная'!Q13</f>
        <v>1</v>
      </c>
      <c r="S13" s="24"/>
      <c r="T13" s="24">
        <f>'БД по школам'!K13-'БД по школам первичная'!S13</f>
        <v>0</v>
      </c>
      <c r="U13" s="24"/>
      <c r="V13" s="24">
        <f>'БД по школам'!L13-'БД по школам первичная'!U13</f>
        <v>0</v>
      </c>
      <c r="W13" s="24"/>
      <c r="X13" s="24">
        <f>'БД по школам'!M13-'БД по школам первичная'!W13</f>
        <v>0</v>
      </c>
      <c r="Y13" s="24"/>
      <c r="Z13" s="24">
        <f>'БД по школам'!N13-'БД по школам первичная'!Y13</f>
        <v>0</v>
      </c>
      <c r="AA13" s="24"/>
      <c r="AB13" s="24">
        <f>'БД по школам'!P13-'БД по школам первичная'!AA13</f>
        <v>0</v>
      </c>
      <c r="AC13" s="3">
        <f t="shared" si="1"/>
        <v>2</v>
      </c>
    </row>
    <row r="14" spans="1:29" ht="12.75">
      <c r="A14" s="24">
        <f t="shared" si="0"/>
        <v>11</v>
      </c>
      <c r="B14" s="24" t="str">
        <f>'БД уч. ГИА9'!C91</f>
        <v>Майинская СОШ 2</v>
      </c>
      <c r="C14" s="24"/>
      <c r="D14" s="24">
        <f>'БД по школам'!C14-'БД по школам первичная'!C14</f>
        <v>0</v>
      </c>
      <c r="E14" s="24"/>
      <c r="F14" s="24">
        <f>'БД по школам'!D14-'БД по школам первичная'!E14</f>
        <v>0</v>
      </c>
      <c r="G14" s="24"/>
      <c r="H14" s="24">
        <f>'БД по школам'!E14-'БД по школам первичная'!G14</f>
        <v>1</v>
      </c>
      <c r="I14" s="24"/>
      <c r="J14" s="24">
        <f>'БД по школам'!F14-'БД по школам первичная'!I14</f>
        <v>0</v>
      </c>
      <c r="K14" s="24"/>
      <c r="L14" s="24">
        <f>'БД по школам'!G14-'БД по школам первичная'!K14</f>
        <v>0</v>
      </c>
      <c r="M14" s="24"/>
      <c r="N14" s="24">
        <f>'БД по школам'!H14-'БД по школам первичная'!M14</f>
        <v>0</v>
      </c>
      <c r="O14" s="24"/>
      <c r="P14" s="24">
        <f>'БД по школам'!I14-'БД по школам первичная'!O14</f>
        <v>0</v>
      </c>
      <c r="Q14" s="24">
        <v>15</v>
      </c>
      <c r="R14" s="24">
        <f>'БД по школам'!J14-'БД по школам первичная'!Q14</f>
        <v>-1</v>
      </c>
      <c r="S14" s="24"/>
      <c r="T14" s="24">
        <f>'БД по школам'!K14-'БД по школам первичная'!S14</f>
        <v>0</v>
      </c>
      <c r="U14" s="24"/>
      <c r="V14" s="24">
        <f>'БД по школам'!L14-'БД по школам первичная'!U14</f>
        <v>0</v>
      </c>
      <c r="W14" s="24"/>
      <c r="X14" s="24">
        <f>'БД по школам'!M14-'БД по школам первичная'!W14</f>
        <v>0</v>
      </c>
      <c r="Y14" s="24"/>
      <c r="Z14" s="24">
        <f>'БД по школам'!N14-'БД по школам первичная'!Y14</f>
        <v>0</v>
      </c>
      <c r="AA14" s="24">
        <v>1</v>
      </c>
      <c r="AB14" s="24">
        <f>'БД по школам'!P14-'БД по школам первичная'!AA14</f>
        <v>-1</v>
      </c>
      <c r="AC14" s="3">
        <f t="shared" si="1"/>
        <v>-1</v>
      </c>
    </row>
    <row r="15" spans="1:29" ht="12.75">
      <c r="A15" s="24">
        <f t="shared" si="0"/>
        <v>12</v>
      </c>
      <c r="B15" s="24" t="str">
        <f>'БД уч. ГИА9'!C108</f>
        <v>Рассолодинская СОШ</v>
      </c>
      <c r="C15" s="24">
        <v>2</v>
      </c>
      <c r="D15" s="24">
        <f>'БД по школам'!C15-'БД по школам первичная'!C15</f>
        <v>0</v>
      </c>
      <c r="E15" s="24"/>
      <c r="F15" s="24">
        <f>'БД по школам'!D15-'БД по школам первичная'!E15</f>
        <v>0</v>
      </c>
      <c r="G15" s="24"/>
      <c r="H15" s="24">
        <f>'БД по школам'!E15-'БД по школам первичная'!G15</f>
        <v>0</v>
      </c>
      <c r="I15" s="24"/>
      <c r="J15" s="24">
        <f>'БД по школам'!F15-'БД по школам первичная'!I15</f>
        <v>0</v>
      </c>
      <c r="K15" s="24"/>
      <c r="L15" s="24">
        <f>'БД по школам'!G15-'БД по школам первичная'!K15</f>
        <v>0</v>
      </c>
      <c r="M15" s="24"/>
      <c r="N15" s="24">
        <f>'БД по школам'!H15-'БД по школам первичная'!M15</f>
        <v>0</v>
      </c>
      <c r="O15" s="24"/>
      <c r="P15" s="24">
        <f>'БД по школам'!I15-'БД по школам первичная'!O15</f>
        <v>0</v>
      </c>
      <c r="Q15" s="24">
        <v>2</v>
      </c>
      <c r="R15" s="24">
        <f>'БД по школам'!J15-'БД по школам первичная'!Q15</f>
        <v>0</v>
      </c>
      <c r="S15" s="24"/>
      <c r="T15" s="24">
        <f>'БД по школам'!K15-'БД по школам первичная'!S15</f>
        <v>0</v>
      </c>
      <c r="U15" s="24"/>
      <c r="V15" s="24">
        <f>'БД по школам'!L15-'БД по школам первичная'!U15</f>
        <v>0</v>
      </c>
      <c r="W15" s="24"/>
      <c r="X15" s="24">
        <f>'БД по школам'!M15-'БД по школам первичная'!W15</f>
        <v>0</v>
      </c>
      <c r="Y15" s="24"/>
      <c r="Z15" s="24">
        <f>'БД по школам'!N15-'БД по школам первичная'!Y15</f>
        <v>0</v>
      </c>
      <c r="AA15" s="24"/>
      <c r="AB15" s="24">
        <f>'БД по школам'!P15-'БД по школам первичная'!AA15</f>
        <v>0</v>
      </c>
      <c r="AC15" s="3">
        <f t="shared" si="1"/>
        <v>0</v>
      </c>
    </row>
    <row r="16" spans="1:29" ht="12.75">
      <c r="A16" s="24">
        <f t="shared" si="0"/>
        <v>13</v>
      </c>
      <c r="B16" s="24" t="str">
        <f>'БД уч. ГИА9'!C113</f>
        <v>Техтюрская СОШ</v>
      </c>
      <c r="C16" s="24">
        <v>1</v>
      </c>
      <c r="D16" s="24">
        <f>'БД по школам'!C16-'БД по школам первичная'!C16</f>
        <v>1</v>
      </c>
      <c r="E16" s="24"/>
      <c r="F16" s="24">
        <f>'БД по школам'!D16-'БД по школам первичная'!E16</f>
        <v>0</v>
      </c>
      <c r="G16" s="24">
        <v>1</v>
      </c>
      <c r="H16" s="24">
        <f>'БД по школам'!E16-'БД по школам первичная'!G16</f>
        <v>-1</v>
      </c>
      <c r="I16" s="24">
        <v>1</v>
      </c>
      <c r="J16" s="24">
        <f>'БД по школам'!F16-'БД по школам первичная'!I16</f>
        <v>-1</v>
      </c>
      <c r="K16" s="24"/>
      <c r="L16" s="24">
        <f>'БД по школам'!G16-'БД по школам первичная'!K16</f>
        <v>0</v>
      </c>
      <c r="M16" s="24"/>
      <c r="N16" s="24">
        <f>'БД по школам'!H16-'БД по школам первичная'!M16</f>
        <v>0</v>
      </c>
      <c r="O16" s="24"/>
      <c r="P16" s="24">
        <f>'БД по школам'!I16-'БД по школам первичная'!O16</f>
        <v>0</v>
      </c>
      <c r="Q16" s="24">
        <v>3</v>
      </c>
      <c r="R16" s="24">
        <f>'БД по школам'!J16-'БД по школам первичная'!Q16</f>
        <v>1</v>
      </c>
      <c r="S16" s="24">
        <v>2</v>
      </c>
      <c r="T16" s="24">
        <f>'БД по школам'!K16-'БД по школам первичная'!S16</f>
        <v>-2</v>
      </c>
      <c r="U16" s="24">
        <v>1</v>
      </c>
      <c r="V16" s="24">
        <f>'БД по школам'!L16-'БД по школам первичная'!U16</f>
        <v>-1</v>
      </c>
      <c r="W16" s="24">
        <v>1</v>
      </c>
      <c r="X16" s="24">
        <f>'БД по школам'!M16-'БД по школам первичная'!W16</f>
        <v>-1</v>
      </c>
      <c r="Y16" s="24"/>
      <c r="Z16" s="24">
        <f>'БД по школам'!N16-'БД по школам первичная'!Y16</f>
        <v>0</v>
      </c>
      <c r="AA16" s="24"/>
      <c r="AB16" s="24">
        <f>'БД по школам'!P16-'БД по школам первичная'!AA16</f>
        <v>0</v>
      </c>
      <c r="AC16" s="3">
        <f t="shared" si="1"/>
        <v>-4</v>
      </c>
    </row>
    <row r="17" spans="1:29" ht="12.75">
      <c r="A17" s="24">
        <f t="shared" si="0"/>
        <v>14</v>
      </c>
      <c r="B17" s="24" t="str">
        <f>'БД уч. ГИА9'!C121</f>
        <v>Батаринская СОШ</v>
      </c>
      <c r="C17" s="24">
        <v>7</v>
      </c>
      <c r="D17" s="24">
        <f>'БД по школам'!C17-'БД по школам первичная'!C17</f>
        <v>-2</v>
      </c>
      <c r="E17" s="24"/>
      <c r="F17" s="24">
        <f>'БД по школам'!D17-'БД по школам первичная'!E17</f>
        <v>0</v>
      </c>
      <c r="G17" s="24"/>
      <c r="H17" s="24">
        <f>'БД по школам'!E17-'БД по школам первичная'!G17</f>
        <v>0</v>
      </c>
      <c r="I17" s="24"/>
      <c r="J17" s="24">
        <f>'БД по школам'!F17-'БД по школам первичная'!I17</f>
        <v>0</v>
      </c>
      <c r="K17" s="24"/>
      <c r="L17" s="24">
        <f>'БД по школам'!G17-'БД по школам первичная'!K17</f>
        <v>0</v>
      </c>
      <c r="M17" s="24"/>
      <c r="N17" s="24">
        <f>'БД по школам'!H17-'БД по школам первичная'!M17</f>
        <v>0</v>
      </c>
      <c r="O17" s="24"/>
      <c r="P17" s="24">
        <f>'БД по школам'!I17-'БД по школам первичная'!O17</f>
        <v>0</v>
      </c>
      <c r="Q17" s="24">
        <v>2</v>
      </c>
      <c r="R17" s="24">
        <f>'БД по школам'!J17-'БД по школам первичная'!Q17</f>
        <v>0</v>
      </c>
      <c r="S17" s="24"/>
      <c r="T17" s="24">
        <f>'БД по школам'!K17-'БД по школам первичная'!S17</f>
        <v>0</v>
      </c>
      <c r="U17" s="24"/>
      <c r="V17" s="24">
        <f>'БД по школам'!L17-'БД по школам первичная'!U17</f>
        <v>0</v>
      </c>
      <c r="W17" s="24"/>
      <c r="X17" s="24">
        <f>'БД по школам'!M17-'БД по школам первичная'!W17</f>
        <v>0</v>
      </c>
      <c r="Y17" s="24"/>
      <c r="Z17" s="24">
        <f>'БД по школам'!N17-'БД по школам первичная'!Y17</f>
        <v>0</v>
      </c>
      <c r="AA17" s="24"/>
      <c r="AB17" s="24">
        <f>'БД по школам'!P17-'БД по школам первичная'!AA17</f>
        <v>0</v>
      </c>
      <c r="AC17" s="3">
        <f t="shared" si="1"/>
        <v>-2</v>
      </c>
    </row>
    <row r="18" spans="1:29" ht="12.75">
      <c r="A18" s="24">
        <f t="shared" si="0"/>
        <v>15</v>
      </c>
      <c r="B18" s="24" t="str">
        <f>'БД уч. ГИА9'!C130</f>
        <v>Хаптагайская СОШ</v>
      </c>
      <c r="C18" s="24">
        <v>2</v>
      </c>
      <c r="D18" s="24">
        <f>'БД по школам'!C18-'БД по школам первичная'!C18</f>
        <v>1</v>
      </c>
      <c r="E18" s="24"/>
      <c r="F18" s="24">
        <f>'БД по школам'!D18-'БД по школам первичная'!E18</f>
        <v>0</v>
      </c>
      <c r="G18" s="24"/>
      <c r="H18" s="24">
        <f>'БД по школам'!E18-'БД по школам первичная'!G18</f>
        <v>0</v>
      </c>
      <c r="I18" s="24"/>
      <c r="J18" s="24">
        <f>'БД по школам'!F18-'БД по школам первичная'!I18</f>
        <v>0</v>
      </c>
      <c r="K18" s="24"/>
      <c r="L18" s="24">
        <f>'БД по школам'!G18-'БД по школам первичная'!K18</f>
        <v>0</v>
      </c>
      <c r="M18" s="24"/>
      <c r="N18" s="24">
        <f>'БД по школам'!H18-'БД по школам первичная'!M18</f>
        <v>0</v>
      </c>
      <c r="O18" s="24"/>
      <c r="P18" s="24">
        <f>'БД по школам'!I18-'БД по школам первичная'!O18</f>
        <v>0</v>
      </c>
      <c r="Q18" s="24">
        <v>13</v>
      </c>
      <c r="R18" s="24">
        <f>'БД по школам'!J18-'БД по школам первичная'!Q18</f>
        <v>0</v>
      </c>
      <c r="S18" s="24"/>
      <c r="T18" s="24">
        <f>'БД по школам'!K18-'БД по школам первичная'!S18</f>
        <v>0</v>
      </c>
      <c r="U18" s="24"/>
      <c r="V18" s="24">
        <f>'БД по школам'!L18-'БД по школам первичная'!U18</f>
        <v>0</v>
      </c>
      <c r="W18" s="24"/>
      <c r="X18" s="24">
        <f>'БД по школам'!M18-'БД по школам первичная'!W18</f>
        <v>0</v>
      </c>
      <c r="Y18" s="24"/>
      <c r="Z18" s="24">
        <f>'БД по школам'!N18-'БД по школам первичная'!Y18</f>
        <v>0</v>
      </c>
      <c r="AA18" s="24">
        <v>1</v>
      </c>
      <c r="AB18" s="24">
        <f>'БД по школам'!P18-'БД по школам первичная'!AA18</f>
        <v>-1</v>
      </c>
      <c r="AC18" s="3">
        <f t="shared" si="1"/>
        <v>0</v>
      </c>
    </row>
    <row r="19" spans="1:29" ht="12.75">
      <c r="A19" s="24">
        <f t="shared" si="0"/>
        <v>16</v>
      </c>
      <c r="B19" s="24" t="str">
        <f>'БД уч. ГИА9'!C146</f>
        <v>Табагинская СОШ</v>
      </c>
      <c r="C19" s="24"/>
      <c r="D19" s="24">
        <f>'БД по школам'!C19-'БД по школам первичная'!C19</f>
        <v>4</v>
      </c>
      <c r="E19" s="24"/>
      <c r="F19" s="24">
        <f>'БД по школам'!D19-'БД по школам первичная'!E19</f>
        <v>0</v>
      </c>
      <c r="G19" s="24"/>
      <c r="H19" s="24">
        <f>'БД по школам'!E19-'БД по школам первичная'!G19</f>
        <v>0</v>
      </c>
      <c r="I19" s="24"/>
      <c r="J19" s="24">
        <f>'БД по школам'!F19-'БД по школам первичная'!I19</f>
        <v>0</v>
      </c>
      <c r="K19" s="24"/>
      <c r="L19" s="24">
        <f>'БД по школам'!G19-'БД по школам первичная'!K19</f>
        <v>0</v>
      </c>
      <c r="M19" s="24"/>
      <c r="N19" s="24">
        <f>'БД по школам'!H19-'БД по школам первичная'!M19</f>
        <v>0</v>
      </c>
      <c r="O19" s="24"/>
      <c r="P19" s="24">
        <f>'БД по школам'!I19-'БД по школам первичная'!O19</f>
        <v>0</v>
      </c>
      <c r="Q19" s="24"/>
      <c r="R19" s="24">
        <f>'БД по школам'!J19-'БД по школам первичная'!Q19</f>
        <v>0</v>
      </c>
      <c r="S19" s="24"/>
      <c r="T19" s="24">
        <f>'БД по школам'!K19-'БД по школам первичная'!S19</f>
        <v>0</v>
      </c>
      <c r="U19" s="24"/>
      <c r="V19" s="24">
        <f>'БД по школам'!L19-'БД по школам первичная'!U19</f>
        <v>0</v>
      </c>
      <c r="W19" s="24"/>
      <c r="X19" s="24">
        <f>'БД по школам'!M19-'БД по школам первичная'!W19</f>
        <v>0</v>
      </c>
      <c r="Y19" s="24"/>
      <c r="Z19" s="24">
        <f>'БД по школам'!N19-'БД по школам первичная'!Y19</f>
        <v>0</v>
      </c>
      <c r="AA19" s="24"/>
      <c r="AB19" s="24">
        <f>'БД по школам'!P19-'БД по школам первичная'!AA19</f>
        <v>0</v>
      </c>
      <c r="AC19" s="3">
        <f t="shared" si="1"/>
        <v>4</v>
      </c>
    </row>
    <row r="20" spans="1:29" ht="12.75">
      <c r="A20" s="24">
        <f t="shared" si="0"/>
        <v>17</v>
      </c>
      <c r="B20" s="24" t="str">
        <f>'БД уч. ГИА9'!C154</f>
        <v>Чуйинская СОШ</v>
      </c>
      <c r="C20" s="24"/>
      <c r="D20" s="24">
        <f>'БД по школам'!C20-'БД по школам первичная'!C20</f>
        <v>0</v>
      </c>
      <c r="E20" s="24"/>
      <c r="F20" s="24">
        <f>'БД по школам'!D20-'БД по школам первичная'!E20</f>
        <v>0</v>
      </c>
      <c r="G20" s="24"/>
      <c r="H20" s="24">
        <f>'БД по школам'!E20-'БД по школам первичная'!G20</f>
        <v>0</v>
      </c>
      <c r="I20" s="24">
        <v>1</v>
      </c>
      <c r="J20" s="24">
        <f>'БД по школам'!F20-'БД по школам первичная'!I20</f>
        <v>0</v>
      </c>
      <c r="K20" s="24"/>
      <c r="L20" s="24">
        <f>'БД по школам'!G20-'БД по школам первичная'!K20</f>
        <v>0</v>
      </c>
      <c r="M20" s="24"/>
      <c r="N20" s="24">
        <f>'БД по школам'!H20-'БД по школам первичная'!M20</f>
        <v>0</v>
      </c>
      <c r="O20" s="24"/>
      <c r="P20" s="24">
        <f>'БД по школам'!I20-'БД по школам первичная'!O20</f>
        <v>0</v>
      </c>
      <c r="Q20" s="24"/>
      <c r="R20" s="24">
        <f>'БД по школам'!J20-'БД по школам первичная'!Q20</f>
        <v>0</v>
      </c>
      <c r="S20" s="24"/>
      <c r="T20" s="24">
        <f>'БД по школам'!K20-'БД по школам первичная'!S20</f>
        <v>0</v>
      </c>
      <c r="U20" s="24"/>
      <c r="V20" s="24">
        <f>'БД по школам'!L20-'БД по школам первичная'!U20</f>
        <v>0</v>
      </c>
      <c r="W20" s="24"/>
      <c r="X20" s="24">
        <f>'БД по школам'!M20-'БД по школам первичная'!W20</f>
        <v>0</v>
      </c>
      <c r="Y20" s="24"/>
      <c r="Z20" s="24">
        <f>'БД по школам'!N20-'БД по школам первичная'!Y20</f>
        <v>0</v>
      </c>
      <c r="AA20" s="24"/>
      <c r="AB20" s="24">
        <f>'БД по школам'!P20-'БД по школам первичная'!AA20</f>
        <v>0</v>
      </c>
      <c r="AC20" s="3">
        <f t="shared" si="1"/>
        <v>0</v>
      </c>
    </row>
    <row r="21" spans="1:29" ht="12.75">
      <c r="A21" s="24">
        <f t="shared" si="0"/>
        <v>18</v>
      </c>
      <c r="B21" s="24" t="str">
        <f>'БД уч. ГИА9'!C158</f>
        <v>Бютейдяхская  СОШ</v>
      </c>
      <c r="C21" s="24">
        <v>4</v>
      </c>
      <c r="D21" s="24">
        <f>'БД по школам'!C21-'БД по школам первичная'!C21</f>
        <v>0</v>
      </c>
      <c r="E21" s="24">
        <v>3</v>
      </c>
      <c r="F21" s="24">
        <f>'БД по школам'!D21-'БД по школам первичная'!E21</f>
        <v>0</v>
      </c>
      <c r="G21" s="24"/>
      <c r="H21" s="24">
        <f>'БД по школам'!E21-'БД по школам первичная'!G21</f>
        <v>0</v>
      </c>
      <c r="I21" s="24">
        <v>1</v>
      </c>
      <c r="J21" s="24">
        <f>'БД по школам'!F21-'БД по школам первичная'!I21</f>
        <v>0</v>
      </c>
      <c r="K21" s="24"/>
      <c r="L21" s="24">
        <f>'БД по школам'!G21-'БД по школам первичная'!K21</f>
        <v>0</v>
      </c>
      <c r="M21" s="24"/>
      <c r="N21" s="24">
        <f>'БД по школам'!H21-'БД по школам первичная'!M21</f>
        <v>0</v>
      </c>
      <c r="O21" s="24"/>
      <c r="P21" s="24">
        <f>'БД по школам'!I21-'БД по школам первичная'!O21</f>
        <v>0</v>
      </c>
      <c r="Q21" s="24">
        <v>2</v>
      </c>
      <c r="R21" s="24">
        <f>'БД по школам'!J21-'БД по школам первичная'!Q21</f>
        <v>0</v>
      </c>
      <c r="S21" s="24">
        <v>2</v>
      </c>
      <c r="T21" s="24">
        <f>'БД по школам'!K21-'БД по школам первичная'!S21</f>
        <v>0</v>
      </c>
      <c r="U21" s="24"/>
      <c r="V21" s="24">
        <f>'БД по школам'!L21-'БД по школам первичная'!U21</f>
        <v>0</v>
      </c>
      <c r="W21" s="24">
        <v>2</v>
      </c>
      <c r="X21" s="24">
        <f>'БД по школам'!M21-'БД по школам первичная'!W21</f>
        <v>0</v>
      </c>
      <c r="Y21" s="24"/>
      <c r="Z21" s="24">
        <f>'БД по школам'!N21-'БД по школам первичная'!Y21</f>
        <v>0</v>
      </c>
      <c r="AA21" s="24"/>
      <c r="AB21" s="24">
        <f>'БД по школам'!P21-'БД по школам первичная'!AA21</f>
        <v>0</v>
      </c>
      <c r="AC21" s="3">
        <f t="shared" si="1"/>
        <v>0</v>
      </c>
    </row>
    <row r="22" spans="1:29" ht="12.75">
      <c r="A22" s="24">
        <f t="shared" si="0"/>
        <v>19</v>
      </c>
      <c r="B22" s="24" t="str">
        <f>'БД уч. ГИА9'!C169</f>
        <v>Майинский лицей</v>
      </c>
      <c r="C22" s="24">
        <v>41</v>
      </c>
      <c r="D22" s="24">
        <f>'БД по школам'!C22-'БД по школам первичная'!C22</f>
        <v>-8</v>
      </c>
      <c r="E22" s="24">
        <v>23</v>
      </c>
      <c r="F22" s="24">
        <f>'БД по школам'!D22-'БД по школам первичная'!E22</f>
        <v>-7</v>
      </c>
      <c r="G22" s="24">
        <v>6</v>
      </c>
      <c r="H22" s="24">
        <f>'БД по школам'!E22-'БД по школам первичная'!G22</f>
        <v>-3</v>
      </c>
      <c r="I22" s="24">
        <v>3</v>
      </c>
      <c r="J22" s="24">
        <f>'БД по школам'!F22-'БД по школам первичная'!I22</f>
        <v>-2</v>
      </c>
      <c r="K22" s="24"/>
      <c r="L22" s="24">
        <f>'БД по школам'!G22-'БД по школам первичная'!K22</f>
        <v>0</v>
      </c>
      <c r="M22" s="24"/>
      <c r="N22" s="24">
        <f>'БД по школам'!H22-'БД по школам первичная'!M22</f>
        <v>0</v>
      </c>
      <c r="O22" s="24"/>
      <c r="P22" s="24">
        <f>'БД по школам'!I22-'БД по школам первичная'!O22</f>
        <v>2</v>
      </c>
      <c r="Q22" s="24">
        <v>28</v>
      </c>
      <c r="R22" s="24">
        <f>'БД по школам'!J22-'БД по школам первичная'!Q22</f>
        <v>-8</v>
      </c>
      <c r="S22" s="24">
        <v>3</v>
      </c>
      <c r="T22" s="24">
        <f>'БД по школам'!K22-'БД по школам первичная'!S22</f>
        <v>0</v>
      </c>
      <c r="U22" s="24">
        <v>13</v>
      </c>
      <c r="V22" s="24">
        <f>'БД по школам'!L22-'БД по школам первичная'!U22</f>
        <v>-6</v>
      </c>
      <c r="W22" s="24"/>
      <c r="X22" s="24">
        <f>'БД по школам'!M22-'БД по школам первичная'!W22</f>
        <v>0</v>
      </c>
      <c r="Y22" s="24">
        <v>13</v>
      </c>
      <c r="Z22" s="24">
        <f>'БД по школам'!N22-'БД по школам первичная'!Y22</f>
        <v>-3</v>
      </c>
      <c r="AA22" s="24">
        <v>7</v>
      </c>
      <c r="AB22" s="24">
        <f>'БД по школам'!P22-'БД по школам первичная'!AA22</f>
        <v>-5</v>
      </c>
      <c r="AC22" s="3">
        <f t="shared" si="1"/>
        <v>-40</v>
      </c>
    </row>
    <row r="23" spans="1:29" ht="12.75">
      <c r="A23" s="24">
        <f t="shared" si="0"/>
        <v>20</v>
      </c>
      <c r="B23" s="24" t="str">
        <f>'БД уч. ГИА9'!C205</f>
        <v>Хоробутская СОШ</v>
      </c>
      <c r="C23" s="24">
        <v>3</v>
      </c>
      <c r="D23" s="24">
        <f>'БД по школам'!C23-'БД по школам первичная'!C23</f>
        <v>0</v>
      </c>
      <c r="E23" s="24"/>
      <c r="F23" s="24">
        <f>'БД по школам'!D23-'БД по школам первичная'!E23</f>
        <v>0</v>
      </c>
      <c r="G23" s="24"/>
      <c r="H23" s="24">
        <f>'БД по школам'!E23-'БД по школам первичная'!G23</f>
        <v>0</v>
      </c>
      <c r="I23" s="24"/>
      <c r="J23" s="24">
        <f>'БД по школам'!F23-'БД по школам первичная'!I23</f>
        <v>0</v>
      </c>
      <c r="K23" s="24"/>
      <c r="L23" s="24">
        <f>'БД по школам'!G23-'БД по школам первичная'!K23</f>
        <v>0</v>
      </c>
      <c r="M23" s="24"/>
      <c r="N23" s="24">
        <f>'БД по школам'!H23-'БД по школам первичная'!M23</f>
        <v>0</v>
      </c>
      <c r="O23" s="24"/>
      <c r="P23" s="24">
        <f>'БД по школам'!I23-'БД по школам первичная'!O23</f>
        <v>0</v>
      </c>
      <c r="Q23" s="24"/>
      <c r="R23" s="24">
        <f>'БД по школам'!J23-'БД по школам первичная'!Q23</f>
        <v>0</v>
      </c>
      <c r="S23" s="24"/>
      <c r="T23" s="24">
        <f>'БД по школам'!K23-'БД по школам первичная'!S23</f>
        <v>0</v>
      </c>
      <c r="U23" s="24"/>
      <c r="V23" s="24">
        <f>'БД по школам'!L23-'БД по школам первичная'!U23</f>
        <v>0</v>
      </c>
      <c r="W23" s="24"/>
      <c r="X23" s="24">
        <f>'БД по школам'!M23-'БД по школам первичная'!W23</f>
        <v>0</v>
      </c>
      <c r="Y23" s="24"/>
      <c r="Z23" s="24">
        <f>'БД по школам'!N23-'БД по школам первичная'!Y23</f>
        <v>0</v>
      </c>
      <c r="AA23" s="24"/>
      <c r="AB23" s="24">
        <f>'БД по школам'!P23-'БД по школам первичная'!AA23</f>
        <v>0</v>
      </c>
      <c r="AC23" s="3">
        <f t="shared" si="1"/>
        <v>0</v>
      </c>
    </row>
    <row r="24" spans="1:29" ht="12.75">
      <c r="A24" s="24">
        <f t="shared" si="0"/>
        <v>21</v>
      </c>
      <c r="B24" s="24" t="str">
        <f>'БД уч. ГИА9'!C211</f>
        <v>Тюнгюлюнская СОШ</v>
      </c>
      <c r="C24" s="24">
        <v>13</v>
      </c>
      <c r="D24" s="24">
        <f>'БД по школам'!C24-'БД по школам первичная'!C24</f>
        <v>1</v>
      </c>
      <c r="E24" s="24">
        <v>1</v>
      </c>
      <c r="F24" s="24">
        <f>'БД по школам'!D24-'БД по школам первичная'!E24</f>
        <v>-1</v>
      </c>
      <c r="G24" s="24"/>
      <c r="H24" s="24">
        <f>'БД по школам'!E24-'БД по школам первичная'!G24</f>
        <v>0</v>
      </c>
      <c r="I24" s="24">
        <v>1</v>
      </c>
      <c r="J24" s="24">
        <f>'БД по школам'!F24-'БД по школам первичная'!I24</f>
        <v>-1</v>
      </c>
      <c r="K24" s="24"/>
      <c r="L24" s="24">
        <f>'БД по школам'!G24-'БД по школам первичная'!K24</f>
        <v>0</v>
      </c>
      <c r="M24" s="24"/>
      <c r="N24" s="24">
        <f>'БД по школам'!H24-'БД по школам первичная'!M24</f>
        <v>0</v>
      </c>
      <c r="O24" s="24"/>
      <c r="P24" s="24">
        <f>'БД по школам'!I24-'БД по школам первичная'!O24</f>
        <v>0</v>
      </c>
      <c r="Q24" s="24">
        <v>17</v>
      </c>
      <c r="R24" s="24">
        <f>'БД по школам'!J24-'БД по школам первичная'!Q24</f>
        <v>-1</v>
      </c>
      <c r="S24" s="24"/>
      <c r="T24" s="24">
        <f>'БД по школам'!K24-'БД по школам первичная'!S24</f>
        <v>0</v>
      </c>
      <c r="U24" s="24">
        <v>1</v>
      </c>
      <c r="V24" s="24">
        <f>'БД по школам'!L24-'БД по школам первичная'!U24</f>
        <v>0</v>
      </c>
      <c r="W24" s="24"/>
      <c r="X24" s="24">
        <f>'БД по школам'!M24-'БД по школам первичная'!W24</f>
        <v>0</v>
      </c>
      <c r="Y24" s="24"/>
      <c r="Z24" s="24">
        <f>'БД по школам'!N24-'БД по школам первичная'!Y24</f>
        <v>0</v>
      </c>
      <c r="AA24" s="24"/>
      <c r="AB24" s="24">
        <f>'БД по школам'!P24-'БД по школам первичная'!AA24</f>
        <v>0</v>
      </c>
      <c r="AC24" s="3">
        <f t="shared" si="1"/>
        <v>-2</v>
      </c>
    </row>
    <row r="25" spans="1:29" ht="12.75">
      <c r="A25" s="24">
        <f t="shared" si="0"/>
        <v>22</v>
      </c>
      <c r="B25" s="24" t="str">
        <f>'БД уч. ГИА9'!C233</f>
        <v>Маттинская СОШ</v>
      </c>
      <c r="C25" s="24">
        <v>1</v>
      </c>
      <c r="D25" s="24">
        <f>'БД по школам'!C25-'БД по школам первичная'!C25</f>
        <v>0</v>
      </c>
      <c r="E25" s="24"/>
      <c r="F25" s="24">
        <f>'БД по школам'!D25-'БД по школам первичная'!E25</f>
        <v>0</v>
      </c>
      <c r="G25" s="24"/>
      <c r="H25" s="24">
        <f>'БД по школам'!E25-'БД по школам первичная'!G25</f>
        <v>0</v>
      </c>
      <c r="I25" s="24"/>
      <c r="J25" s="24">
        <f>'БД по школам'!F25-'БД по школам первичная'!I25</f>
        <v>0</v>
      </c>
      <c r="K25" s="24"/>
      <c r="L25" s="24">
        <f>'БД по школам'!G25-'БД по школам первичная'!K25</f>
        <v>0</v>
      </c>
      <c r="M25" s="24"/>
      <c r="N25" s="24">
        <f>'БД по школам'!H25-'БД по школам первичная'!M25</f>
        <v>0</v>
      </c>
      <c r="O25" s="24"/>
      <c r="P25" s="24">
        <f>'БД по школам'!I25-'БД по школам первичная'!O25</f>
        <v>0</v>
      </c>
      <c r="Q25" s="24"/>
      <c r="R25" s="24">
        <f>'БД по школам'!J25-'БД по школам первичная'!Q25</f>
        <v>0</v>
      </c>
      <c r="S25" s="24"/>
      <c r="T25" s="24">
        <f>'БД по школам'!K25-'БД по школам первичная'!S25</f>
        <v>0</v>
      </c>
      <c r="U25" s="24"/>
      <c r="V25" s="24">
        <f>'БД по школам'!L25-'БД по школам первичная'!U25</f>
        <v>0</v>
      </c>
      <c r="W25" s="24"/>
      <c r="X25" s="24">
        <f>'БД по школам'!M25-'БД по школам первичная'!W25</f>
        <v>0</v>
      </c>
      <c r="Y25" s="24"/>
      <c r="Z25" s="24">
        <f>'БД по школам'!N25-'БД по школам первичная'!Y25</f>
        <v>0</v>
      </c>
      <c r="AA25" s="24"/>
      <c r="AB25" s="24">
        <f>'БД по школам'!P25-'БД по школам первичная'!AA25</f>
        <v>0</v>
      </c>
      <c r="AC25" s="3">
        <f t="shared" si="1"/>
        <v>0</v>
      </c>
    </row>
    <row r="26" spans="1:29" ht="12.75">
      <c r="A26" s="24">
        <f t="shared" si="0"/>
        <v>23</v>
      </c>
      <c r="B26" s="24" t="str">
        <f>'БД уч. ГИА9'!C237</f>
        <v>Томторская СОШ</v>
      </c>
      <c r="C26" s="24">
        <v>1</v>
      </c>
      <c r="D26" s="24">
        <f>'БД по школам'!C26-'БД по школам первичная'!C26</f>
        <v>1</v>
      </c>
      <c r="E26" s="24"/>
      <c r="F26" s="24">
        <f>'БД по школам'!D26-'БД по школам первичная'!E26</f>
        <v>0</v>
      </c>
      <c r="G26" s="24"/>
      <c r="H26" s="24">
        <f>'БД по школам'!E26-'БД по школам первичная'!G26</f>
        <v>0</v>
      </c>
      <c r="I26" s="24"/>
      <c r="J26" s="24">
        <f>'БД по школам'!F26-'БД по школам первичная'!I26</f>
        <v>0</v>
      </c>
      <c r="K26" s="24"/>
      <c r="L26" s="24">
        <f>'БД по школам'!G26-'БД по школам первичная'!K26</f>
        <v>0</v>
      </c>
      <c r="M26" s="24"/>
      <c r="N26" s="24">
        <f>'БД по школам'!H26-'БД по школам первичная'!M26</f>
        <v>0</v>
      </c>
      <c r="O26" s="24"/>
      <c r="P26" s="24">
        <f>'БД по школам'!I26-'БД по школам первичная'!O26</f>
        <v>0</v>
      </c>
      <c r="Q26" s="24">
        <v>1</v>
      </c>
      <c r="R26" s="24">
        <f>'БД по школам'!J26-'БД по школам первичная'!Q26</f>
        <v>-1</v>
      </c>
      <c r="S26" s="24"/>
      <c r="T26" s="24">
        <f>'БД по школам'!K26-'БД по школам первичная'!S26</f>
        <v>0</v>
      </c>
      <c r="U26" s="24"/>
      <c r="V26" s="24">
        <f>'БД по школам'!L26-'БД по школам первичная'!U26</f>
        <v>0</v>
      </c>
      <c r="W26" s="24"/>
      <c r="X26" s="24">
        <f>'БД по школам'!M26-'БД по школам первичная'!W26</f>
        <v>0</v>
      </c>
      <c r="Y26" s="24"/>
      <c r="Z26" s="24">
        <f>'БД по школам'!N26-'БД по школам первичная'!Y26</f>
        <v>0</v>
      </c>
      <c r="AA26" s="24"/>
      <c r="AB26" s="24">
        <f>'БД по школам'!P26-'БД по школам первичная'!AA26</f>
        <v>0</v>
      </c>
      <c r="AC26" s="3">
        <f t="shared" si="1"/>
        <v>0</v>
      </c>
    </row>
    <row r="27" spans="1:29" ht="12.75">
      <c r="A27" s="24">
        <f t="shared" si="0"/>
        <v>24</v>
      </c>
      <c r="B27" s="24" t="str">
        <f>'БД уч. ГИА9'!C242</f>
        <v>Нижне-Бестяхская СОШ №1</v>
      </c>
      <c r="C27" s="24">
        <v>4</v>
      </c>
      <c r="D27" s="24">
        <f>'БД по школам'!C27-'БД по школам первичная'!C27</f>
        <v>1</v>
      </c>
      <c r="E27" s="24"/>
      <c r="F27" s="24">
        <f>'БД по школам'!D27-'БД по школам первичная'!E27</f>
        <v>0</v>
      </c>
      <c r="G27" s="24">
        <v>1</v>
      </c>
      <c r="H27" s="24">
        <f>'БД по школам'!E27-'БД по школам первичная'!G27</f>
        <v>0</v>
      </c>
      <c r="I27" s="24"/>
      <c r="J27" s="24">
        <f>'БД по школам'!F27-'БД по школам первичная'!I27</f>
        <v>0</v>
      </c>
      <c r="K27" s="24"/>
      <c r="L27" s="24">
        <f>'БД по школам'!G27-'БД по школам первичная'!K27</f>
        <v>0</v>
      </c>
      <c r="M27" s="24"/>
      <c r="N27" s="24">
        <f>'БД по школам'!H27-'БД по школам первичная'!M27</f>
        <v>0</v>
      </c>
      <c r="O27" s="24"/>
      <c r="P27" s="24">
        <f>'БД по школам'!I27-'БД по школам первичная'!O27</f>
        <v>0</v>
      </c>
      <c r="Q27" s="24">
        <v>8</v>
      </c>
      <c r="R27" s="24">
        <f>'БД по школам'!J27-'БД по школам первичная'!Q27</f>
        <v>1</v>
      </c>
      <c r="S27" s="24">
        <v>1</v>
      </c>
      <c r="T27" s="24">
        <f>'БД по школам'!K27-'БД по школам первичная'!S27</f>
        <v>0</v>
      </c>
      <c r="U27" s="24"/>
      <c r="V27" s="24">
        <f>'БД по школам'!L27-'БД по школам первичная'!U27</f>
        <v>0</v>
      </c>
      <c r="W27" s="24"/>
      <c r="X27" s="24">
        <f>'БД по школам'!M27-'БД по школам первичная'!W27</f>
        <v>0</v>
      </c>
      <c r="Y27" s="24"/>
      <c r="Z27" s="24">
        <f>'БД по школам'!N27-'БД по школам первичная'!Y27</f>
        <v>0</v>
      </c>
      <c r="AA27" s="24">
        <v>2</v>
      </c>
      <c r="AB27" s="24">
        <f>'БД по школам'!P27-'БД по школам первичная'!AA27</f>
        <v>-2</v>
      </c>
      <c r="AC27" s="3">
        <f t="shared" si="1"/>
        <v>0</v>
      </c>
    </row>
    <row r="28" spans="1:29" ht="12.75">
      <c r="A28" s="24">
        <f t="shared" si="0"/>
        <v>25</v>
      </c>
      <c r="B28" s="24" t="str">
        <f>'БД уч. ГИА9'!C254</f>
        <v>Тумульская СОШ</v>
      </c>
      <c r="C28" s="24">
        <v>4</v>
      </c>
      <c r="D28" s="24">
        <f>'БД по школам'!C28-'БД по школам первичная'!C28</f>
        <v>-2</v>
      </c>
      <c r="E28" s="24"/>
      <c r="F28" s="24">
        <f>'БД по школам'!D28-'БД по школам первичная'!E28</f>
        <v>0</v>
      </c>
      <c r="G28" s="24"/>
      <c r="H28" s="24">
        <f>'БД по школам'!E28-'БД по школам первичная'!G28</f>
        <v>0</v>
      </c>
      <c r="I28" s="24"/>
      <c r="J28" s="24">
        <f>'БД по школам'!F28-'БД по школам первичная'!I28</f>
        <v>0</v>
      </c>
      <c r="K28" s="24"/>
      <c r="L28" s="24">
        <f>'БД по школам'!G28-'БД по школам первичная'!K28</f>
        <v>0</v>
      </c>
      <c r="M28" s="24"/>
      <c r="N28" s="24">
        <f>'БД по школам'!H28-'БД по школам первичная'!M28</f>
        <v>0</v>
      </c>
      <c r="O28" s="24"/>
      <c r="P28" s="24">
        <f>'БД по школам'!I28-'БД по школам первичная'!O28</f>
        <v>0</v>
      </c>
      <c r="Q28" s="24">
        <v>4</v>
      </c>
      <c r="R28" s="24">
        <f>'БД по школам'!J28-'БД по школам первичная'!Q28</f>
        <v>-2</v>
      </c>
      <c r="S28" s="24"/>
      <c r="T28" s="24">
        <f>'БД по школам'!K28-'БД по школам первичная'!S28</f>
        <v>0</v>
      </c>
      <c r="U28" s="24"/>
      <c r="V28" s="24">
        <f>'БД по школам'!L28-'БД по школам первичная'!U28</f>
        <v>0</v>
      </c>
      <c r="W28" s="24"/>
      <c r="X28" s="24">
        <f>'БД по школам'!M28-'БД по школам первичная'!W28</f>
        <v>0</v>
      </c>
      <c r="Y28" s="24"/>
      <c r="Z28" s="24">
        <f>'БД по школам'!N28-'БД по школам первичная'!Y28</f>
        <v>0</v>
      </c>
      <c r="AA28" s="24"/>
      <c r="AB28" s="24">
        <f>'БД по школам'!P28-'БД по школам первичная'!AA28</f>
        <v>0</v>
      </c>
      <c r="AC28" s="3">
        <f t="shared" si="1"/>
        <v>-4</v>
      </c>
    </row>
    <row r="29" spans="1:29" ht="12.75">
      <c r="A29" s="24">
        <f t="shared" si="0"/>
        <v>26</v>
      </c>
      <c r="B29" s="24" t="str">
        <f>'БД уч. ГИА9'!C261</f>
        <v>Нахаринская СОШ</v>
      </c>
      <c r="C29" s="24"/>
      <c r="D29" s="24">
        <f>'БД по школам'!C29-'БД по школам первичная'!C29</f>
        <v>0</v>
      </c>
      <c r="E29" s="24"/>
      <c r="F29" s="24">
        <f>'БД по школам'!D29-'БД по школам первичная'!E29</f>
        <v>0</v>
      </c>
      <c r="G29" s="24"/>
      <c r="H29" s="24">
        <f>'БД по школам'!E29-'БД по школам первичная'!G29</f>
        <v>0</v>
      </c>
      <c r="I29" s="24"/>
      <c r="J29" s="24">
        <f>'БД по школам'!F29-'БД по школам первичная'!I29</f>
        <v>0</v>
      </c>
      <c r="K29" s="24"/>
      <c r="L29" s="24">
        <f>'БД по школам'!G29-'БД по школам первичная'!K29</f>
        <v>0</v>
      </c>
      <c r="M29" s="24"/>
      <c r="N29" s="24">
        <f>'БД по школам'!H29-'БД по школам первичная'!M29</f>
        <v>0</v>
      </c>
      <c r="O29" s="24"/>
      <c r="P29" s="24">
        <f>'БД по школам'!I29-'БД по школам первичная'!O29</f>
        <v>0</v>
      </c>
      <c r="Q29" s="24">
        <v>1</v>
      </c>
      <c r="R29" s="24">
        <f>'БД по школам'!J29-'БД по школам первичная'!Q29</f>
        <v>0</v>
      </c>
      <c r="S29" s="24"/>
      <c r="T29" s="24">
        <f>'БД по школам'!K29-'БД по школам первичная'!S29</f>
        <v>0</v>
      </c>
      <c r="U29" s="24"/>
      <c r="V29" s="24">
        <f>'БД по школам'!L29-'БД по школам первичная'!U29</f>
        <v>0</v>
      </c>
      <c r="W29" s="24"/>
      <c r="X29" s="24">
        <f>'БД по школам'!M29-'БД по школам первичная'!W29</f>
        <v>0</v>
      </c>
      <c r="Y29" s="24"/>
      <c r="Z29" s="24">
        <f>'БД по школам'!N29-'БД по школам первичная'!Y29</f>
        <v>0</v>
      </c>
      <c r="AA29" s="24"/>
      <c r="AB29" s="24">
        <f>'БД по школам'!P29-'БД по школам первичная'!AA29</f>
        <v>0</v>
      </c>
      <c r="AC29" s="3">
        <f t="shared" si="1"/>
        <v>0</v>
      </c>
    </row>
    <row r="30" spans="1:29" ht="12.75">
      <c r="A30" s="76" t="s">
        <v>228</v>
      </c>
      <c r="B30" s="76"/>
      <c r="C30" s="3">
        <f>SUM(C4:C29)</f>
        <v>122</v>
      </c>
      <c r="D30" s="3">
        <f aca="true" t="shared" si="2" ref="D30:AB30">SUM(D4:D29)</f>
        <v>-8</v>
      </c>
      <c r="E30" s="3">
        <f t="shared" si="2"/>
        <v>42</v>
      </c>
      <c r="F30" s="3">
        <f t="shared" si="2"/>
        <v>-14</v>
      </c>
      <c r="G30" s="3">
        <f t="shared" si="2"/>
        <v>15</v>
      </c>
      <c r="H30" s="3">
        <f t="shared" si="2"/>
        <v>-4</v>
      </c>
      <c r="I30" s="3">
        <f t="shared" si="2"/>
        <v>9</v>
      </c>
      <c r="J30" s="3">
        <f t="shared" si="2"/>
        <v>-5</v>
      </c>
      <c r="K30" s="3">
        <f t="shared" si="2"/>
        <v>3</v>
      </c>
      <c r="L30" s="3">
        <f t="shared" si="2"/>
        <v>-1</v>
      </c>
      <c r="M30" s="3">
        <f t="shared" si="2"/>
        <v>3</v>
      </c>
      <c r="N30" s="3">
        <f t="shared" si="2"/>
        <v>-2</v>
      </c>
      <c r="O30" s="3">
        <f t="shared" si="2"/>
        <v>0</v>
      </c>
      <c r="P30" s="3">
        <f t="shared" si="2"/>
        <v>2</v>
      </c>
      <c r="Q30" s="3">
        <f t="shared" si="2"/>
        <v>122</v>
      </c>
      <c r="R30" s="3">
        <f t="shared" si="2"/>
        <v>-6</v>
      </c>
      <c r="S30" s="3">
        <f t="shared" si="2"/>
        <v>20</v>
      </c>
      <c r="T30" s="3">
        <f t="shared" si="2"/>
        <v>-8</v>
      </c>
      <c r="U30" s="3">
        <f t="shared" si="2"/>
        <v>18</v>
      </c>
      <c r="V30" s="3">
        <f t="shared" si="2"/>
        <v>-7</v>
      </c>
      <c r="W30" s="3">
        <f t="shared" si="2"/>
        <v>3</v>
      </c>
      <c r="X30" s="3">
        <f t="shared" si="2"/>
        <v>0</v>
      </c>
      <c r="Y30" s="3">
        <f t="shared" si="2"/>
        <v>15</v>
      </c>
      <c r="Z30" s="3">
        <f t="shared" si="2"/>
        <v>-4</v>
      </c>
      <c r="AA30" s="3">
        <f t="shared" si="2"/>
        <v>13</v>
      </c>
      <c r="AB30" s="3">
        <f t="shared" si="2"/>
        <v>-9</v>
      </c>
      <c r="AC30" s="3"/>
    </row>
  </sheetData>
  <autoFilter ref="C3:AA30"/>
  <mergeCells count="5">
    <mergeCell ref="S2:AB2"/>
    <mergeCell ref="A30:B30"/>
    <mergeCell ref="C2:D2"/>
    <mergeCell ref="E2:P2"/>
    <mergeCell ref="Q2:R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arjakov_na</cp:lastModifiedBy>
  <cp:lastPrinted>2012-05-15T11:47:54Z</cp:lastPrinted>
  <dcterms:created xsi:type="dcterms:W3CDTF">1996-10-08T23:32:33Z</dcterms:created>
  <dcterms:modified xsi:type="dcterms:W3CDTF">2012-05-28T05:24:41Z</dcterms:modified>
  <cp:category/>
  <cp:version/>
  <cp:contentType/>
  <cp:contentStatus/>
</cp:coreProperties>
</file>