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75" windowHeight="4275" tabRatio="456" activeTab="0"/>
  </bookViews>
  <sheets>
    <sheet name="Результаты" sheetId="1" r:id="rId1"/>
    <sheet name="Расчеты" sheetId="2" r:id="rId2"/>
    <sheet name="АнализЗадания" sheetId="3" r:id="rId3"/>
    <sheet name="АнализВыполнение" sheetId="4" r:id="rId4"/>
    <sheet name="Содержание" sheetId="5" r:id="rId5"/>
  </sheets>
  <externalReferences>
    <externalReference r:id="rId8"/>
  </externalReferences>
  <definedNames>
    <definedName name="S1_FName1" hidden="1">'[1]XLR_NoRangeSheet'!$H$6</definedName>
    <definedName name="S1_FName10" hidden="1">'[1]XLR_NoRangeSheet'!$Q$6</definedName>
    <definedName name="S1_FName11" hidden="1">'[1]XLR_NoRangeSheet'!$R$6</definedName>
    <definedName name="S1_FName12" hidden="1">'[1]XLR_NoRangeSheet'!$S$6</definedName>
    <definedName name="S1_FName13" hidden="1">'[1]XLR_NoRangeSheet'!$T$6</definedName>
    <definedName name="S1_FName14" hidden="1">'[1]XLR_NoRangeSheet'!$U$6</definedName>
    <definedName name="S1_FName2" hidden="1">'[1]XLR_NoRangeSheet'!$I$6</definedName>
    <definedName name="S1_FName3" hidden="1">'[1]XLR_NoRangeSheet'!$J$6</definedName>
    <definedName name="S1_FName4" hidden="1">'[1]XLR_NoRangeSheet'!$K$6</definedName>
    <definedName name="S1_FName5" hidden="1">'[1]XLR_NoRangeSheet'!$L$6</definedName>
    <definedName name="S1_FName6" hidden="1">'[1]XLR_NoRangeSheet'!$M$6</definedName>
  </definedNames>
  <calcPr fullCalcOnLoad="1"/>
</workbook>
</file>

<file path=xl/sharedStrings.xml><?xml version="1.0" encoding="utf-8"?>
<sst xmlns="http://schemas.openxmlformats.org/spreadsheetml/2006/main" count="419" uniqueCount="157">
  <si>
    <t>A</t>
  </si>
  <si>
    <t>B</t>
  </si>
  <si>
    <t>C</t>
  </si>
  <si>
    <t>Организм человека и его здоровье</t>
  </si>
  <si>
    <t>Эволюция живой природы</t>
  </si>
  <si>
    <t>Колич. учащихся с баллами выше минимального (36 баллов)</t>
  </si>
  <si>
    <t>Колич. учащихся с баллами ниже минимального (36 баллов)</t>
  </si>
  <si>
    <t>Колич. учащихся с баллами 36-40</t>
  </si>
  <si>
    <t>Всего учащихся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</si>
  <si>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</si>
  <si>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</si>
  <si>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</si>
  <si>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</si>
  <si>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</si>
  <si>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</si>
  <si>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</si>
  <si>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</si>
  <si>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</si>
  <si>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</si>
  <si>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</si>
  <si>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</si>
  <si>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</si>
  <si>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</si>
  <si>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</si>
  <si>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</si>
  <si>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</si>
  <si>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</si>
  <si>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</si>
  <si>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% выполнения</t>
  </si>
  <si>
    <t>Фамилия</t>
  </si>
  <si>
    <t>Имя</t>
  </si>
  <si>
    <t>Отчество</t>
  </si>
  <si>
    <t>Сер</t>
  </si>
  <si>
    <t>Номер</t>
  </si>
  <si>
    <t>А</t>
  </si>
  <si>
    <t>В</t>
  </si>
  <si>
    <t>С</t>
  </si>
  <si>
    <t>С1</t>
  </si>
  <si>
    <t>Результаты выполнения заданий ЕГЭ</t>
  </si>
  <si>
    <t>A11</t>
  </si>
  <si>
    <t>A12</t>
  </si>
  <si>
    <t>A13</t>
  </si>
  <si>
    <t>A14</t>
  </si>
  <si>
    <t>A15</t>
  </si>
  <si>
    <t>A16</t>
  </si>
  <si>
    <t>A17</t>
  </si>
  <si>
    <t>A18</t>
  </si>
  <si>
    <t>Диаграмма к анализу результатов по заданиям ЕГЭ</t>
  </si>
  <si>
    <t>Сложность</t>
  </si>
  <si>
    <t>Б</t>
  </si>
  <si>
    <t>П</t>
  </si>
  <si>
    <t>Ср. % вып.</t>
  </si>
  <si>
    <t>Кол. заданий</t>
  </si>
  <si>
    <t>Типы заданий</t>
  </si>
  <si>
    <t>Базовый</t>
  </si>
  <si>
    <t>Повышенный</t>
  </si>
  <si>
    <t>Высокий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</si>
  <si>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</si>
  <si>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</si>
  <si>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</si>
  <si>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</si>
  <si>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</si>
  <si>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</si>
  <si>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</si>
  <si>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</si>
  <si>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</si>
  <si>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</si>
  <si>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Расчеты к анализу выполнения заданий ЕГЭ</t>
  </si>
  <si>
    <t>№</t>
  </si>
  <si>
    <t>Макс. баллы за выполнение задания:</t>
  </si>
  <si>
    <t>Уровень сложности заданий:</t>
  </si>
  <si>
    <t>Задания:</t>
  </si>
  <si>
    <t>Задания</t>
  </si>
  <si>
    <t>Макс. балл</t>
  </si>
  <si>
    <t>Первичный бал</t>
  </si>
  <si>
    <t>Балл</t>
  </si>
  <si>
    <t>Средний балл</t>
  </si>
  <si>
    <t>Колич. учащихся с баллами 41-50</t>
  </si>
  <si>
    <t>Колич. учащихся с баллами 51-60</t>
  </si>
  <si>
    <t>Колич. учащихся с баллами 61-70</t>
  </si>
  <si>
    <t>Колич. учащихся с баллами 71-80</t>
  </si>
  <si>
    <t>Колич. учащихся с баллами 81-100</t>
  </si>
  <si>
    <t>Диаграммы к анализу выполнения ЕГЭ</t>
  </si>
  <si>
    <t>A29</t>
  </si>
  <si>
    <t>A30</t>
  </si>
  <si>
    <t>Разделы</t>
  </si>
  <si>
    <t>Уровень сложности</t>
  </si>
  <si>
    <t>A31</t>
  </si>
  <si>
    <t>A32</t>
  </si>
  <si>
    <t>A33</t>
  </si>
  <si>
    <t>A34</t>
  </si>
  <si>
    <t>A35</t>
  </si>
  <si>
    <t>A36</t>
  </si>
  <si>
    <t>C2</t>
  </si>
  <si>
    <t>C3</t>
  </si>
  <si>
    <t>C4</t>
  </si>
  <si>
    <t>C5</t>
  </si>
  <si>
    <t>C6</t>
  </si>
  <si>
    <t>Биология как наука. Методы научного познания, основные уровни организации живой природы</t>
  </si>
  <si>
    <t>Клеточная теория. Многообразие клеток</t>
  </si>
  <si>
    <t>Клетка: химический состав, строение, функции органоидов</t>
  </si>
  <si>
    <t>Клетка – генетическая единица живого. Деление клеток</t>
  </si>
  <si>
    <t>Разнообразие организмов. Вирусы</t>
  </si>
  <si>
    <t>Воспроизведение организмов. Онтогенез</t>
  </si>
  <si>
    <t>Генетика, ее задачи, основные генетические понятия</t>
  </si>
  <si>
    <t>Закономерности наследственности. Генетика человека</t>
  </si>
  <si>
    <t>Закономерности изменчивости</t>
  </si>
  <si>
    <t>Многообразие организмов. Бактерии. Грибы</t>
  </si>
  <si>
    <t>С2</t>
  </si>
  <si>
    <t>С3</t>
  </si>
  <si>
    <t>С4</t>
  </si>
  <si>
    <t>С5</t>
  </si>
  <si>
    <t>С6</t>
  </si>
  <si>
    <t>Растения. Строение, жизнедеятельность, размножение цветковых растений</t>
  </si>
  <si>
    <t>Многообразие растений. Основные отделы растений. Классы покрытосеменных</t>
  </si>
  <si>
    <t>Одноклеточные и многоклеточные животные. Основные типы беспозвоночных, их характеристика. Классы членистоногих</t>
  </si>
  <si>
    <t>Хордовые животные. Основные классы, их характеристика</t>
  </si>
  <si>
    <t>Человек. Ткани. Органы, системы органов: пищеварения, дыхания, выделения</t>
  </si>
  <si>
    <t>Человек. Органы, системы органов: опорно-двигательная, покровная, кровообращения, лимфообращения. Размножение и развитие человека</t>
  </si>
  <si>
    <t>Внутренняя среда организма человека. Иммунитет. Обмен веществ</t>
  </si>
  <si>
    <t>Нервная и эндокринная системы человека. Нейрогуморальная регуляция</t>
  </si>
  <si>
    <t>Гигиена человека. Факторы здоровья и риска</t>
  </si>
  <si>
    <t>Эволюция живой природы. Вид. Популяция. Видообразование</t>
  </si>
  <si>
    <t>Эволюционная теория. Движущие силы эволюции</t>
  </si>
  <si>
    <t>Результаты эволюции. Доказательства эволюции организмов</t>
  </si>
  <si>
    <t>Макроэволюция. Направления и пути эволюции. Происхождение человека</t>
  </si>
  <si>
    <t>Экологические факторы. Взаимоотношения организмов</t>
  </si>
  <si>
    <t>Экосистема, ее компоненты.  Цепи питания. Разнообразие и  развитие экосистем. Агроэкосистемы</t>
  </si>
  <si>
    <t>Биосфера. Круговорот веществ в биосфере. Глобальные изменения в биосфере</t>
  </si>
  <si>
    <t>Структурно-функциональная и химическая организация клетки</t>
  </si>
  <si>
    <t>Метаболизм клетки. Энергетический обмен и фотосинтез. Реакции матричного синтеза</t>
  </si>
  <si>
    <t>Деление клетки. Воспроизведение организмов</t>
  </si>
  <si>
    <t>Генетические закономерности. Влияние мутагенов на генетический аппарат клетки и организма</t>
  </si>
  <si>
    <t>Селекция. Биотехнология</t>
  </si>
  <si>
    <t>Многообразие организмов</t>
  </si>
  <si>
    <t>Процессы жизнедеятельности организма человека</t>
  </si>
  <si>
    <t>Человек. Нейрогуморальная регуляция. Анализаторы. Высшая нервная деятельность</t>
  </si>
  <si>
    <t>Эволюция органического мира</t>
  </si>
  <si>
    <t>Экосистемы и присущие им закономерности</t>
  </si>
  <si>
    <t>Обобщение и применение знаний о клеточно-организменном уровне организации жизни</t>
  </si>
  <si>
    <t>Обобщение и применение знаний о многообразии организмов и человеке</t>
  </si>
  <si>
    <t>Обобщение и применение знаний о надорганизменных системах и эволюции органического мира</t>
  </si>
  <si>
    <t>Сопоставление особенностей строения и функционирования организмов разных царств</t>
  </si>
  <si>
    <t>Сопоставление особенностей строения и функционирования организма человека</t>
  </si>
  <si>
    <t>Сопоставление биологических объектов, процессов, явлений, проявляющихся на всех уровнях организации жизни</t>
  </si>
  <si>
    <t>Установление последовательности биологических объектов, процессов, явлений</t>
  </si>
  <si>
    <t>Установление  последовательности экологических и эволюционных процессов и объектов</t>
  </si>
  <si>
    <t>Применение биологических знаний в практических ситуациях (практико-ориентированное задание)</t>
  </si>
  <si>
    <t>Работа с текстом или рисунком</t>
  </si>
  <si>
    <t>Обобщение и применение знаний о человеке и многообразии организмов</t>
  </si>
  <si>
    <t>Обобщение и применение знаний об экологии и эволюции органического мира</t>
  </si>
  <si>
    <t>Решение задач по цитологии на применение знаний в новой ситуации</t>
  </si>
  <si>
    <t>Решение задач по генетике на применение знаний в новой ситуации</t>
  </si>
  <si>
    <t>Биология как наука. Методы научного познания</t>
  </si>
  <si>
    <t>Клетка как биологическая система</t>
  </si>
  <si>
    <t>Организм как биологическая система</t>
  </si>
  <si>
    <t>Система и многообразие органического мира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</si>
</sst>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.25"/>
      <name val="Arial Cyr"/>
      <family val="0"/>
    </font>
    <font>
      <b/>
      <sz val="8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9"/>
      <color indexed="18"/>
      <name val="Arial Cyr"/>
      <family val="0"/>
    </font>
    <font>
      <b/>
      <sz val="9"/>
      <color indexed="18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sz val="8"/>
      <color indexed="12"/>
      <name val="Arial Cyr"/>
      <family val="0"/>
    </font>
    <font>
      <sz val="9"/>
      <name val="Arial Cyr"/>
      <family val="0"/>
    </font>
    <font>
      <sz val="11.25"/>
      <name val="Arial Cyr"/>
      <family val="0"/>
    </font>
    <font>
      <i/>
      <sz val="8"/>
      <name val="Arial Cyr"/>
      <family val="0"/>
    </font>
    <font>
      <sz val="3.75"/>
      <name val="Arial Cyr"/>
      <family val="0"/>
    </font>
    <font>
      <sz val="8.5"/>
      <name val="Arial Cyr"/>
      <family val="0"/>
    </font>
    <font>
      <sz val="4.75"/>
      <name val="Arial Cyr"/>
      <family val="0"/>
    </font>
    <font>
      <sz val="4.25"/>
      <name val="Arial Cyr"/>
      <family val="0"/>
    </font>
    <font>
      <sz val="7"/>
      <name val="Arial Cyr"/>
      <family val="0"/>
    </font>
    <font>
      <sz val="5.75"/>
      <name val="Arial Cyr"/>
      <family val="0"/>
    </font>
    <font>
      <b/>
      <sz val="3.75"/>
      <name val="Arial Cyr"/>
      <family val="0"/>
    </font>
    <font>
      <b/>
      <sz val="5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0" fontId="0" fillId="0" borderId="0" xfId="0" applyAlignment="1">
      <alignment textRotation="90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" xfId="0" applyNumberFormat="1" applyBorder="1" applyAlignment="1">
      <alignment horizontal="left"/>
    </xf>
    <xf numFmtId="0" fontId="10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/>
    </xf>
    <xf numFmtId="0" fontId="14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textRotation="90" wrapText="1"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" fillId="4" borderId="0" xfId="0" applyFont="1" applyFill="1" applyAlignment="1">
      <alignment vertical="top" wrapText="1"/>
    </xf>
    <xf numFmtId="0" fontId="13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5" fillId="3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/>
    </xf>
    <xf numFmtId="0" fontId="1" fillId="0" borderId="1" xfId="15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164" fontId="9" fillId="0" borderId="1" xfId="0" applyNumberFormat="1" applyFont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/>
    </xf>
    <xf numFmtId="169" fontId="14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" fillId="4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0" xfId="0" applyNumberFormat="1" applyFill="1" applyBorder="1" applyAlignment="1">
      <alignment horizontal="left"/>
    </xf>
    <xf numFmtId="0" fontId="14" fillId="2" borderId="1" xfId="0" applyFont="1" applyFill="1" applyBorder="1" applyAlignment="1">
      <alignment horizontal="center" wrapText="1"/>
    </xf>
    <xf numFmtId="0" fontId="2" fillId="0" borderId="1" xfId="15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top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Расчеты!$B$106</c:f>
              <c:strCache>
                <c:ptCount val="1"/>
                <c:pt idx="0">
                  <c:v>% выполнения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Расчеты!$C$5:$AZ$5</c:f>
              <c:strCache>
                <c:ptCount val="5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A13</c:v>
                </c:pt>
                <c:pt idx="13">
                  <c:v>A14</c:v>
                </c:pt>
                <c:pt idx="14">
                  <c:v>A15</c:v>
                </c:pt>
                <c:pt idx="15">
                  <c:v>A16</c:v>
                </c:pt>
                <c:pt idx="16">
                  <c:v>A17</c:v>
                </c:pt>
                <c:pt idx="17">
                  <c:v>A18</c:v>
                </c:pt>
                <c:pt idx="18">
                  <c:v>A19</c:v>
                </c:pt>
                <c:pt idx="19">
                  <c:v>A20</c:v>
                </c:pt>
                <c:pt idx="20">
                  <c:v>A21</c:v>
                </c:pt>
                <c:pt idx="21">
                  <c:v>A22</c:v>
                </c:pt>
                <c:pt idx="22">
                  <c:v>A23</c:v>
                </c:pt>
                <c:pt idx="23">
                  <c:v>A24</c:v>
                </c:pt>
                <c:pt idx="24">
                  <c:v>A25</c:v>
                </c:pt>
                <c:pt idx="25">
                  <c:v>A26</c:v>
                </c:pt>
                <c:pt idx="26">
                  <c:v>A27</c:v>
                </c:pt>
                <c:pt idx="27">
                  <c:v>A28</c:v>
                </c:pt>
                <c:pt idx="28">
                  <c:v>A29</c:v>
                </c:pt>
                <c:pt idx="29">
                  <c:v>A30</c:v>
                </c:pt>
                <c:pt idx="30">
                  <c:v>A31</c:v>
                </c:pt>
                <c:pt idx="31">
                  <c:v>A32</c:v>
                </c:pt>
                <c:pt idx="32">
                  <c:v>A33</c:v>
                </c:pt>
                <c:pt idx="33">
                  <c:v>A34</c:v>
                </c:pt>
                <c:pt idx="34">
                  <c:v>A35</c:v>
                </c:pt>
                <c:pt idx="35">
                  <c:v>A36</c:v>
                </c:pt>
                <c:pt idx="36">
                  <c:v>B1</c:v>
                </c:pt>
                <c:pt idx="37">
                  <c:v>B2</c:v>
                </c:pt>
                <c:pt idx="38">
                  <c:v>B3</c:v>
                </c:pt>
                <c:pt idx="39">
                  <c:v>B4</c:v>
                </c:pt>
                <c:pt idx="40">
                  <c:v>B5</c:v>
                </c:pt>
                <c:pt idx="41">
                  <c:v>B6</c:v>
                </c:pt>
                <c:pt idx="42">
                  <c:v>B7</c:v>
                </c:pt>
                <c:pt idx="43">
                  <c:v>B8</c:v>
                </c:pt>
                <c:pt idx="44">
                  <c:v>C1</c:v>
                </c:pt>
                <c:pt idx="45">
                  <c:v>C2</c:v>
                </c:pt>
                <c:pt idx="46">
                  <c:v>C3</c:v>
                </c:pt>
                <c:pt idx="47">
                  <c:v>C4</c:v>
                </c:pt>
                <c:pt idx="48">
                  <c:v>C5</c:v>
                </c:pt>
                <c:pt idx="49">
                  <c:v>C6</c:v>
                </c:pt>
              </c:strCache>
            </c:strRef>
          </c:cat>
          <c:val>
            <c:numRef>
              <c:f>Расчеты!$C$106:$AZ$106</c:f>
              <c:numCache>
                <c:ptCount val="50"/>
                <c:pt idx="0">
                  <c:v>56.25</c:v>
                </c:pt>
                <c:pt idx="1">
                  <c:v>37.5</c:v>
                </c:pt>
                <c:pt idx="2">
                  <c:v>25</c:v>
                </c:pt>
                <c:pt idx="3">
                  <c:v>56.25</c:v>
                </c:pt>
                <c:pt idx="4">
                  <c:v>68.75</c:v>
                </c:pt>
                <c:pt idx="5">
                  <c:v>43.75</c:v>
                </c:pt>
                <c:pt idx="6">
                  <c:v>50</c:v>
                </c:pt>
                <c:pt idx="7">
                  <c:v>56.25</c:v>
                </c:pt>
                <c:pt idx="8">
                  <c:v>43.75</c:v>
                </c:pt>
                <c:pt idx="9">
                  <c:v>43.75</c:v>
                </c:pt>
                <c:pt idx="10">
                  <c:v>50</c:v>
                </c:pt>
                <c:pt idx="11">
                  <c:v>31.25</c:v>
                </c:pt>
                <c:pt idx="12">
                  <c:v>62.5</c:v>
                </c:pt>
                <c:pt idx="13">
                  <c:v>37.5</c:v>
                </c:pt>
                <c:pt idx="14">
                  <c:v>56.25</c:v>
                </c:pt>
                <c:pt idx="15">
                  <c:v>56.25</c:v>
                </c:pt>
                <c:pt idx="16">
                  <c:v>68.75</c:v>
                </c:pt>
                <c:pt idx="17">
                  <c:v>31.25</c:v>
                </c:pt>
                <c:pt idx="18">
                  <c:v>56.25</c:v>
                </c:pt>
                <c:pt idx="19">
                  <c:v>31.25</c:v>
                </c:pt>
                <c:pt idx="20">
                  <c:v>43.75</c:v>
                </c:pt>
                <c:pt idx="21">
                  <c:v>43.75</c:v>
                </c:pt>
                <c:pt idx="22">
                  <c:v>43.75</c:v>
                </c:pt>
                <c:pt idx="23">
                  <c:v>25</c:v>
                </c:pt>
                <c:pt idx="24">
                  <c:v>62.5</c:v>
                </c:pt>
                <c:pt idx="25">
                  <c:v>56.25</c:v>
                </c:pt>
                <c:pt idx="26">
                  <c:v>43.75</c:v>
                </c:pt>
                <c:pt idx="27">
                  <c:v>25</c:v>
                </c:pt>
                <c:pt idx="28">
                  <c:v>18.75</c:v>
                </c:pt>
                <c:pt idx="29">
                  <c:v>37.5</c:v>
                </c:pt>
                <c:pt idx="30">
                  <c:v>62.5</c:v>
                </c:pt>
                <c:pt idx="31">
                  <c:v>12.5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43.75</c:v>
                </c:pt>
                <c:pt idx="37">
                  <c:v>34.375</c:v>
                </c:pt>
                <c:pt idx="38">
                  <c:v>31.25</c:v>
                </c:pt>
                <c:pt idx="39">
                  <c:v>28.125</c:v>
                </c:pt>
                <c:pt idx="40">
                  <c:v>6.25</c:v>
                </c:pt>
                <c:pt idx="41">
                  <c:v>34.375</c:v>
                </c:pt>
                <c:pt idx="42">
                  <c:v>34.375</c:v>
                </c:pt>
                <c:pt idx="43">
                  <c:v>21.875</c:v>
                </c:pt>
                <c:pt idx="44">
                  <c:v>15.625</c:v>
                </c:pt>
                <c:pt idx="45">
                  <c:v>12.5</c:v>
                </c:pt>
                <c:pt idx="46">
                  <c:v>29.166666666666668</c:v>
                </c:pt>
                <c:pt idx="47">
                  <c:v>8.333333333333334</c:v>
                </c:pt>
                <c:pt idx="48">
                  <c:v>4.166666666666667</c:v>
                </c:pt>
                <c:pt idx="49">
                  <c:v>14.583333333333334</c:v>
                </c:pt>
              </c:numCache>
            </c:numRef>
          </c:val>
        </c:ser>
        <c:axId val="40867980"/>
        <c:axId val="32267501"/>
      </c:bar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67980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Выполнение по разделам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3225"/>
          <c:w val="0.96725"/>
          <c:h val="0.86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Расчеты!$B$109:$B$115</c:f>
              <c:strCache>
                <c:ptCount val="7"/>
                <c:pt idx="0">
                  <c:v>Биология как наука. Методы научного познания</c:v>
                </c:pt>
                <c:pt idx="1">
                  <c:v>Клетка как биологическая система</c:v>
                </c:pt>
                <c:pt idx="2">
                  <c:v>Организм как биологическая система</c:v>
                </c:pt>
                <c:pt idx="3">
                  <c:v>Система и многообразие органического мира</c:v>
                </c:pt>
                <c:pt idx="4">
                  <c:v>Организм человека и его здоровье</c:v>
                </c:pt>
                <c:pt idx="5">
                  <c:v>Эволюция живой природы</c:v>
                </c:pt>
                <c:pt idx="6">
                  <c:v>Экосистемы и присущие им закономерности</c:v>
                </c:pt>
              </c:strCache>
            </c:strRef>
          </c:cat>
          <c:val>
            <c:numRef>
              <c:f>Расчеты!$D$109:$D$115</c:f>
              <c:numCache>
                <c:ptCount val="7"/>
                <c:pt idx="0">
                  <c:v>56.25</c:v>
                </c:pt>
                <c:pt idx="1">
                  <c:v>38.541666666666664</c:v>
                </c:pt>
                <c:pt idx="2">
                  <c:v>45</c:v>
                </c:pt>
                <c:pt idx="3">
                  <c:v>37.5</c:v>
                </c:pt>
                <c:pt idx="4">
                  <c:v>46.875</c:v>
                </c:pt>
                <c:pt idx="5">
                  <c:v>43.75</c:v>
                </c:pt>
                <c:pt idx="6">
                  <c:v>38.125</c:v>
                </c:pt>
              </c:numCache>
            </c:numRef>
          </c:val>
        </c:ser>
        <c:axId val="21972054"/>
        <c:axId val="63530759"/>
      </c:barChart>
      <c:catAx>
        <c:axId val="219720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72054"/>
        <c:crossesAt val="1"/>
        <c:crossBetween val="between"/>
        <c:dispUnits/>
        <c:majorUnit val="20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Аудирование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Расчеты!#REF!</c:f>
              <c:numCache>
                <c:ptCount val="1"/>
                <c:pt idx="0">
                  <c:v>1</c:v>
                </c:pt>
              </c:numCache>
            </c:numRef>
          </c:val>
        </c:ser>
        <c:axId val="34905920"/>
        <c:axId val="45717825"/>
      </c:barChart>
      <c:catAx>
        <c:axId val="3490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  <c:max val="100"/>
        </c:scaling>
        <c:axPos val="b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5920"/>
        <c:crossesAt val="1"/>
        <c:crossBetween val="between"/>
        <c:dispUnits/>
        <c:majorUnit val="20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Грамматика и лексика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Расчеты!$B$117:$B$119</c:f>
              <c:strCache>
                <c:ptCount val="3"/>
                <c:pt idx="0">
                  <c:v>Базовый</c:v>
                </c:pt>
                <c:pt idx="1">
                  <c:v>Повышенный</c:v>
                </c:pt>
                <c:pt idx="2">
                  <c:v>Высокий</c:v>
                </c:pt>
              </c:strCache>
            </c:strRef>
          </c:cat>
          <c:val>
            <c:numRef>
              <c:f>Расчеты!$D$117:$D$119</c:f>
              <c:numCache>
                <c:ptCount val="3"/>
                <c:pt idx="0">
                  <c:v>47.59615384615385</c:v>
                </c:pt>
                <c:pt idx="1">
                  <c:v>32.89473684210526</c:v>
                </c:pt>
                <c:pt idx="2">
                  <c:v>14.0625</c:v>
                </c:pt>
              </c:numCache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56315"/>
        <c:crosses val="autoZero"/>
        <c:auto val="1"/>
        <c:lblOffset val="0"/>
        <c:tickLblSkip val="1"/>
        <c:noMultiLvlLbl val="0"/>
      </c:catAx>
      <c:valAx>
        <c:axId val="121563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242"/>
        <c:crossesAt val="1"/>
        <c:crossBetween val="between"/>
        <c:dispUnits/>
        <c:majorUnit val="20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По уровню сложности заданий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2325"/>
          <c:w val="0.8325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Расчеты!$B$117:$B$119</c:f>
              <c:strCache>
                <c:ptCount val="3"/>
                <c:pt idx="0">
                  <c:v>Базовый</c:v>
                </c:pt>
                <c:pt idx="1">
                  <c:v>Повышенный</c:v>
                </c:pt>
                <c:pt idx="2">
                  <c:v>Высокий</c:v>
                </c:pt>
              </c:strCache>
            </c:strRef>
          </c:cat>
          <c:val>
            <c:numRef>
              <c:f>Расчеты!$D$117:$D$119</c:f>
              <c:numCache>
                <c:ptCount val="3"/>
                <c:pt idx="0">
                  <c:v>47.59615384615385</c:v>
                </c:pt>
                <c:pt idx="1">
                  <c:v>32.89473684210526</c:v>
                </c:pt>
                <c:pt idx="2">
                  <c:v>14.0625</c:v>
                </c:pt>
              </c:numCache>
            </c:numRef>
          </c:val>
        </c:ser>
        <c:axId val="42297972"/>
        <c:axId val="45137429"/>
      </c:barChart>
      <c:catAx>
        <c:axId val="422979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137429"/>
        <c:crosses val="autoZero"/>
        <c:auto val="1"/>
        <c:lblOffset val="100"/>
        <c:tickLblSkip val="1"/>
        <c:noMultiLvlLbl val="0"/>
      </c:catAx>
      <c:valAx>
        <c:axId val="4513742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97972"/>
        <c:crossesAt val="1"/>
        <c:crossBetween val="between"/>
        <c:dispUnits/>
        <c:majorUnit val="20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По типам заданий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25"/>
          <c:y val="0.22125"/>
          <c:w val="0.68275"/>
          <c:h val="0.77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Расчеты!$B$121:$B$123</c:f>
              <c:strCache>
                <c:ptCount val="3"/>
                <c:pt idx="0">
                  <c:v>А</c:v>
                </c:pt>
                <c:pt idx="1">
                  <c:v>В</c:v>
                </c:pt>
                <c:pt idx="2">
                  <c:v>С</c:v>
                </c:pt>
              </c:strCache>
            </c:strRef>
          </c:cat>
          <c:val>
            <c:numRef>
              <c:f>Расчеты!$D$121:$D$123</c:f>
              <c:numCache>
                <c:ptCount val="3"/>
                <c:pt idx="0">
                  <c:v>44.791666666666664</c:v>
                </c:pt>
                <c:pt idx="1">
                  <c:v>29.296875</c:v>
                </c:pt>
                <c:pt idx="2">
                  <c:v>14.0625</c:v>
                </c:pt>
              </c:numCache>
            </c:numRef>
          </c:val>
        </c:ser>
        <c:axId val="3583678"/>
        <c:axId val="32253103"/>
      </c:barChart>
      <c:catAx>
        <c:axId val="3583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3678"/>
        <c:crossesAt val="1"/>
        <c:crossBetween val="between"/>
        <c:dispUnits/>
        <c:majorUnit val="20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АнализВыполнение!$B$6:$B$12</c:f>
              <c:strCache/>
            </c:strRef>
          </c:cat>
          <c:val>
            <c:numRef>
              <c:f>АнализВыполнение!$D$6:$D$12</c:f>
              <c:numCache>
                <c:ptCount val="7"/>
                <c:pt idx="0">
                  <c:v>0.3125</c:v>
                </c:pt>
                <c:pt idx="1">
                  <c:v>0.125</c:v>
                </c:pt>
                <c:pt idx="2">
                  <c:v>0.375</c:v>
                </c:pt>
                <c:pt idx="3">
                  <c:v>0.1875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842472"/>
        <c:axId val="62364521"/>
      </c:barChart>
      <c:catAx>
        <c:axId val="218424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364521"/>
        <c:crosses val="autoZero"/>
        <c:auto val="1"/>
        <c:lblOffset val="100"/>
        <c:tickLblSkip val="1"/>
        <c:noMultiLvlLbl val="0"/>
      </c:catAx>
      <c:valAx>
        <c:axId val="6236452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1842472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yr"/>
                <a:ea typeface="Arial Cyr"/>
                <a:cs typeface="Arial Cyr"/>
              </a:rPr>
              <a:t>По видам работы с языковым материалом</a:t>
            </a:r>
          </a:p>
        </c:rich>
      </c:tx>
      <c:layout>
        <c:manualLayout>
          <c:xMode val="factor"/>
          <c:yMode val="factor"/>
          <c:x val="-0.17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5"/>
          <c:w val="0.99775"/>
          <c:h val="0.7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Расчеты!#REF!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Расчеты!#REF!</c:f>
              <c:numCache>
                <c:ptCount val="1"/>
                <c:pt idx="0">
                  <c:v>1</c:v>
                </c:pt>
              </c:numCache>
            </c:numRef>
          </c:val>
        </c:ser>
        <c:axId val="24409778"/>
        <c:axId val="18361411"/>
      </c:barChart>
      <c:catAx>
        <c:axId val="244097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361411"/>
        <c:crosses val="autoZero"/>
        <c:auto val="1"/>
        <c:lblOffset val="100"/>
        <c:tickLblSkip val="1"/>
        <c:noMultiLvlLbl val="0"/>
      </c:catAx>
      <c:valAx>
        <c:axId val="183614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09778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2266950</xdr:rowOff>
    </xdr:to>
    <xdr:graphicFrame>
      <xdr:nvGraphicFramePr>
        <xdr:cNvPr id="1" name="Chart 1"/>
        <xdr:cNvGraphicFramePr/>
      </xdr:nvGraphicFramePr>
      <xdr:xfrm>
        <a:off x="0" y="161925"/>
        <a:ext cx="11049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4</xdr:col>
      <xdr:colOff>0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0" y="2362200"/>
        <a:ext cx="47529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0</xdr:colOff>
      <xdr:row>27</xdr:row>
      <xdr:rowOff>0</xdr:rowOff>
    </xdr:to>
    <xdr:graphicFrame>
      <xdr:nvGraphicFramePr>
        <xdr:cNvPr id="2" name="Chart 7"/>
        <xdr:cNvGraphicFramePr/>
      </xdr:nvGraphicFramePr>
      <xdr:xfrm>
        <a:off x="0" y="5086350"/>
        <a:ext cx="475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0</xdr:colOff>
      <xdr:row>27</xdr:row>
      <xdr:rowOff>0</xdr:rowOff>
    </xdr:to>
    <xdr:graphicFrame>
      <xdr:nvGraphicFramePr>
        <xdr:cNvPr id="3" name="Chart 10"/>
        <xdr:cNvGraphicFramePr/>
      </xdr:nvGraphicFramePr>
      <xdr:xfrm>
        <a:off x="0" y="5086350"/>
        <a:ext cx="4752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9525</xdr:colOff>
      <xdr:row>34</xdr:row>
      <xdr:rowOff>152400</xdr:rowOff>
    </xdr:to>
    <xdr:graphicFrame>
      <xdr:nvGraphicFramePr>
        <xdr:cNvPr id="4" name="Chart 12"/>
        <xdr:cNvGraphicFramePr/>
      </xdr:nvGraphicFramePr>
      <xdr:xfrm>
        <a:off x="0" y="5086350"/>
        <a:ext cx="4762500" cy="1343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9525</xdr:colOff>
      <xdr:row>43</xdr:row>
      <xdr:rowOff>0</xdr:rowOff>
    </xdr:to>
    <xdr:graphicFrame>
      <xdr:nvGraphicFramePr>
        <xdr:cNvPr id="5" name="Chart 13"/>
        <xdr:cNvGraphicFramePr/>
      </xdr:nvGraphicFramePr>
      <xdr:xfrm>
        <a:off x="0" y="6600825"/>
        <a:ext cx="4762500" cy="120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</xdr:row>
      <xdr:rowOff>9525</xdr:rowOff>
    </xdr:from>
    <xdr:to>
      <xdr:col>8</xdr:col>
      <xdr:colOff>0</xdr:colOff>
      <xdr:row>13</xdr:row>
      <xdr:rowOff>0</xdr:rowOff>
    </xdr:to>
    <xdr:graphicFrame>
      <xdr:nvGraphicFramePr>
        <xdr:cNvPr id="6" name="Chart 17"/>
        <xdr:cNvGraphicFramePr/>
      </xdr:nvGraphicFramePr>
      <xdr:xfrm>
        <a:off x="5029200" y="171450"/>
        <a:ext cx="4019550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43</xdr:row>
      <xdr:rowOff>19050</xdr:rowOff>
    </xdr:to>
    <xdr:graphicFrame>
      <xdr:nvGraphicFramePr>
        <xdr:cNvPr id="7" name="Chart 19"/>
        <xdr:cNvGraphicFramePr/>
      </xdr:nvGraphicFramePr>
      <xdr:xfrm>
        <a:off x="0" y="7781925"/>
        <a:ext cx="4752975" cy="1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85;&#1072;&#1088;&#1099;_&#1082;&#1091;&#1088;&#1089;&#1099;\&#1057;&#1077;&#1084;&#1080;&#1085;&#1072;&#1088;%2019092008\&#1048;&#1085;&#1092;&#1086;&#1088;&#1084;&#1072;&#1090;&#1080;&#1082;&#1072;\&#1056;&#1077;&#1079;&#1091;&#1083;&#1100;&#1090;&#1072;&#1090;&#1099;%20&#1045;&#1043;&#1069;-2008%20&#1080;&#1085;&#1092;&#1086;&#1088;&#1084;&#1072;&#1090;&#1080;&#1082;&#1072;\5_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2">
        <row r="6">
          <cell r="H6" t="str">
            <v>ППЭ</v>
          </cell>
          <cell r="I6" t="str">
            <v>Код ОУ</v>
          </cell>
          <cell r="J6" t="str">
            <v>Класс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.25390625" style="3" customWidth="1"/>
    <col min="2" max="2" width="9.875" style="3" bestFit="1" customWidth="1"/>
    <col min="3" max="3" width="7.00390625" style="3" bestFit="1" customWidth="1"/>
    <col min="4" max="4" width="11.75390625" style="3" bestFit="1" customWidth="1"/>
    <col min="5" max="5" width="5.00390625" style="3" bestFit="1" customWidth="1"/>
    <col min="6" max="6" width="7.625" style="3" bestFit="1" customWidth="1"/>
    <col min="7" max="7" width="27.25390625" style="3" bestFit="1" customWidth="1"/>
    <col min="8" max="8" width="14.375" style="3" bestFit="1" customWidth="1"/>
    <col min="9" max="9" width="23.375" style="3" bestFit="1" customWidth="1"/>
    <col min="10" max="10" width="16.125" style="3" bestFit="1" customWidth="1"/>
    <col min="11" max="11" width="6.125" style="3" bestFit="1" customWidth="1"/>
    <col min="12" max="16384" width="9.125" style="3" customWidth="1"/>
  </cols>
  <sheetData>
    <row r="1" spans="1:11" ht="12.7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4" customFormat="1" ht="12.75">
      <c r="A2" s="37"/>
      <c r="B2" s="38" t="s">
        <v>29</v>
      </c>
      <c r="C2" s="38" t="s">
        <v>30</v>
      </c>
      <c r="D2" s="38" t="s">
        <v>31</v>
      </c>
      <c r="E2" s="38" t="s">
        <v>32</v>
      </c>
      <c r="F2" s="38" t="s">
        <v>33</v>
      </c>
      <c r="G2" s="38" t="s">
        <v>34</v>
      </c>
      <c r="H2" s="38" t="s">
        <v>35</v>
      </c>
      <c r="I2" s="38" t="s">
        <v>36</v>
      </c>
      <c r="J2" s="38" t="s">
        <v>74</v>
      </c>
      <c r="K2" s="38" t="s">
        <v>75</v>
      </c>
    </row>
    <row r="3" spans="1:11" ht="12.75">
      <c r="A3" s="21">
        <v>1</v>
      </c>
      <c r="B3" s="16"/>
      <c r="C3" s="16"/>
      <c r="D3" s="16"/>
      <c r="E3" s="16"/>
      <c r="F3" s="16"/>
      <c r="G3" s="16"/>
      <c r="H3" s="16"/>
      <c r="I3" s="16"/>
      <c r="J3" s="90"/>
      <c r="K3" s="91"/>
    </row>
    <row r="4" spans="1:11" ht="12.75">
      <c r="A4" s="21">
        <v>2</v>
      </c>
      <c r="B4" s="16"/>
      <c r="C4" s="16"/>
      <c r="D4" s="16"/>
      <c r="E4" s="16"/>
      <c r="F4" s="16"/>
      <c r="G4" s="16"/>
      <c r="H4" s="16"/>
      <c r="I4" s="16"/>
      <c r="J4" s="90"/>
      <c r="K4" s="91"/>
    </row>
    <row r="5" spans="1:11" ht="12.75">
      <c r="A5" s="21">
        <v>3</v>
      </c>
      <c r="B5" s="16"/>
      <c r="C5" s="16"/>
      <c r="D5" s="16"/>
      <c r="E5" s="16"/>
      <c r="F5" s="16"/>
      <c r="G5" s="16"/>
      <c r="H5" s="16"/>
      <c r="I5" s="16"/>
      <c r="J5" s="90"/>
      <c r="K5" s="91"/>
    </row>
    <row r="6" spans="1:11" ht="12.75">
      <c r="A6" s="21">
        <v>4</v>
      </c>
      <c r="B6" s="16"/>
      <c r="C6" s="16"/>
      <c r="D6" s="16"/>
      <c r="E6" s="16"/>
      <c r="F6" s="16"/>
      <c r="G6" s="16"/>
      <c r="H6" s="16"/>
      <c r="I6" s="16"/>
      <c r="J6" s="90"/>
      <c r="K6" s="91"/>
    </row>
    <row r="7" spans="1:11" ht="12.75">
      <c r="A7" s="21">
        <v>5</v>
      </c>
      <c r="B7" s="16"/>
      <c r="C7" s="16"/>
      <c r="D7" s="16"/>
      <c r="E7" s="16"/>
      <c r="F7" s="16"/>
      <c r="G7" s="16"/>
      <c r="H7" s="16"/>
      <c r="I7" s="16"/>
      <c r="J7" s="90"/>
      <c r="K7" s="91"/>
    </row>
    <row r="8" spans="1:11" ht="12.75">
      <c r="A8" s="21">
        <v>6</v>
      </c>
      <c r="B8" s="16"/>
      <c r="C8" s="16"/>
      <c r="D8" s="16"/>
      <c r="E8" s="16"/>
      <c r="F8" s="16"/>
      <c r="G8" s="16"/>
      <c r="H8" s="16"/>
      <c r="I8" s="16"/>
      <c r="J8" s="90"/>
      <c r="K8" s="91"/>
    </row>
    <row r="9" spans="1:11" ht="12.75">
      <c r="A9" s="21">
        <v>7</v>
      </c>
      <c r="B9" s="16"/>
      <c r="C9" s="16"/>
      <c r="D9" s="16"/>
      <c r="E9" s="16"/>
      <c r="F9" s="16"/>
      <c r="G9" s="16"/>
      <c r="H9" s="16"/>
      <c r="I9" s="16"/>
      <c r="J9" s="90"/>
      <c r="K9" s="91"/>
    </row>
    <row r="10" spans="1:11" ht="12.75">
      <c r="A10" s="21">
        <v>8</v>
      </c>
      <c r="B10" s="16"/>
      <c r="C10" s="16"/>
      <c r="D10" s="16"/>
      <c r="E10" s="16"/>
      <c r="F10" s="16"/>
      <c r="G10" s="16"/>
      <c r="H10" s="16"/>
      <c r="I10" s="16"/>
      <c r="J10" s="90"/>
      <c r="K10" s="91"/>
    </row>
    <row r="11" spans="1:11" ht="12.75">
      <c r="A11" s="21">
        <v>9</v>
      </c>
      <c r="B11" s="16"/>
      <c r="C11" s="16"/>
      <c r="D11" s="16"/>
      <c r="E11" s="16"/>
      <c r="F11" s="16"/>
      <c r="G11" s="16"/>
      <c r="H11" s="16"/>
      <c r="I11" s="16"/>
      <c r="J11" s="90"/>
      <c r="K11" s="91"/>
    </row>
    <row r="12" spans="1:11" ht="12.75">
      <c r="A12" s="21">
        <v>10</v>
      </c>
      <c r="B12" s="16"/>
      <c r="C12" s="16"/>
      <c r="D12" s="16"/>
      <c r="E12" s="16"/>
      <c r="F12" s="16"/>
      <c r="G12" s="16"/>
      <c r="H12" s="16"/>
      <c r="I12" s="16"/>
      <c r="J12" s="90"/>
      <c r="K12" s="91"/>
    </row>
    <row r="13" spans="1:11" ht="12.75">
      <c r="A13" s="21">
        <v>11</v>
      </c>
      <c r="B13" s="16"/>
      <c r="C13" s="16"/>
      <c r="D13" s="16"/>
      <c r="E13" s="16"/>
      <c r="F13" s="16"/>
      <c r="G13" s="16"/>
      <c r="H13" s="16"/>
      <c r="I13" s="16"/>
      <c r="J13" s="90"/>
      <c r="K13" s="91"/>
    </row>
    <row r="14" spans="1:11" ht="12.75">
      <c r="A14" s="21">
        <v>12</v>
      </c>
      <c r="B14" s="16"/>
      <c r="C14" s="16"/>
      <c r="D14" s="16"/>
      <c r="E14" s="16"/>
      <c r="F14" s="16"/>
      <c r="G14" s="16"/>
      <c r="H14" s="16"/>
      <c r="I14" s="16"/>
      <c r="J14" s="90"/>
      <c r="K14" s="91"/>
    </row>
    <row r="15" spans="1:11" ht="12.75">
      <c r="A15" s="21">
        <v>13</v>
      </c>
      <c r="B15" s="16"/>
      <c r="C15" s="16"/>
      <c r="D15" s="16"/>
      <c r="E15" s="16"/>
      <c r="F15" s="16"/>
      <c r="G15" s="16"/>
      <c r="H15" s="16"/>
      <c r="I15" s="16"/>
      <c r="J15" s="90"/>
      <c r="K15" s="91"/>
    </row>
    <row r="16" spans="1:11" ht="12.75">
      <c r="A16" s="21">
        <v>14</v>
      </c>
      <c r="B16" s="16"/>
      <c r="C16" s="16"/>
      <c r="D16" s="16"/>
      <c r="E16" s="16"/>
      <c r="F16" s="16"/>
      <c r="G16" s="16"/>
      <c r="H16" s="16"/>
      <c r="I16" s="16"/>
      <c r="J16" s="90"/>
      <c r="K16" s="91"/>
    </row>
    <row r="17" spans="1:11" ht="12.75">
      <c r="A17" s="21">
        <v>15</v>
      </c>
      <c r="B17" s="16"/>
      <c r="C17" s="16"/>
      <c r="D17" s="16"/>
      <c r="E17" s="16"/>
      <c r="F17" s="16"/>
      <c r="G17" s="16"/>
      <c r="H17" s="16"/>
      <c r="I17" s="16"/>
      <c r="J17" s="90"/>
      <c r="K17" s="91"/>
    </row>
    <row r="18" spans="1:11" ht="12.75">
      <c r="A18" s="21">
        <v>16</v>
      </c>
      <c r="B18" s="16"/>
      <c r="C18" s="16"/>
      <c r="D18" s="16"/>
      <c r="E18" s="16"/>
      <c r="F18" s="16"/>
      <c r="G18" s="16"/>
      <c r="H18" s="16"/>
      <c r="I18" s="16"/>
      <c r="J18" s="90"/>
      <c r="K18" s="91"/>
    </row>
    <row r="19" spans="1:11" ht="12.75">
      <c r="A19" s="21">
        <v>17</v>
      </c>
      <c r="B19" s="16"/>
      <c r="C19" s="16"/>
      <c r="D19" s="16"/>
      <c r="E19" s="16"/>
      <c r="F19" s="16"/>
      <c r="G19" s="16"/>
      <c r="H19" s="16"/>
      <c r="I19" s="16"/>
      <c r="J19" s="90"/>
      <c r="K19" s="91"/>
    </row>
    <row r="20" spans="1:11" ht="12.75">
      <c r="A20" s="21">
        <v>18</v>
      </c>
      <c r="B20" s="16"/>
      <c r="C20" s="16"/>
      <c r="D20" s="16"/>
      <c r="E20" s="16"/>
      <c r="F20" s="16"/>
      <c r="G20" s="16"/>
      <c r="H20" s="16"/>
      <c r="I20" s="16"/>
      <c r="J20" s="90"/>
      <c r="K20" s="91"/>
    </row>
    <row r="21" spans="1:11" ht="12.75">
      <c r="A21" s="21">
        <v>19</v>
      </c>
      <c r="B21" s="16"/>
      <c r="C21" s="16"/>
      <c r="D21" s="16"/>
      <c r="E21" s="16"/>
      <c r="F21" s="16"/>
      <c r="G21" s="16"/>
      <c r="H21" s="16"/>
      <c r="I21" s="16"/>
      <c r="J21" s="90"/>
      <c r="K21" s="91"/>
    </row>
    <row r="22" spans="1:11" ht="12.75">
      <c r="A22" s="21">
        <v>20</v>
      </c>
      <c r="B22" s="16"/>
      <c r="C22" s="16"/>
      <c r="D22" s="16"/>
      <c r="E22" s="16"/>
      <c r="F22" s="16"/>
      <c r="G22" s="16"/>
      <c r="H22" s="16"/>
      <c r="I22" s="16"/>
      <c r="J22" s="90"/>
      <c r="K22" s="91"/>
    </row>
    <row r="23" spans="1:11" ht="12.75">
      <c r="A23" s="21">
        <v>21</v>
      </c>
      <c r="B23" s="16"/>
      <c r="C23" s="16"/>
      <c r="D23" s="16"/>
      <c r="E23" s="16"/>
      <c r="F23" s="16"/>
      <c r="G23" s="16"/>
      <c r="H23" s="16"/>
      <c r="I23" s="16"/>
      <c r="J23" s="90"/>
      <c r="K23" s="91"/>
    </row>
    <row r="24" spans="1:11" ht="12.75">
      <c r="A24" s="21">
        <v>22</v>
      </c>
      <c r="B24" s="16"/>
      <c r="C24" s="16"/>
      <c r="D24" s="16"/>
      <c r="E24" s="16"/>
      <c r="F24" s="16"/>
      <c r="G24" s="16"/>
      <c r="H24" s="16"/>
      <c r="I24" s="16"/>
      <c r="J24" s="90"/>
      <c r="K24" s="91"/>
    </row>
    <row r="25" spans="1:11" ht="12.75">
      <c r="A25" s="21">
        <v>23</v>
      </c>
      <c r="B25" s="16"/>
      <c r="C25" s="16"/>
      <c r="D25" s="16"/>
      <c r="E25" s="16"/>
      <c r="F25" s="16"/>
      <c r="G25" s="16"/>
      <c r="H25" s="16"/>
      <c r="I25" s="16"/>
      <c r="J25" s="90"/>
      <c r="K25" s="91"/>
    </row>
    <row r="26" spans="1:11" ht="12.75">
      <c r="A26" s="21">
        <v>24</v>
      </c>
      <c r="B26" s="16"/>
      <c r="C26" s="16"/>
      <c r="D26" s="16"/>
      <c r="E26" s="16"/>
      <c r="F26" s="16"/>
      <c r="G26" s="16"/>
      <c r="H26" s="16"/>
      <c r="I26" s="16"/>
      <c r="J26" s="90"/>
      <c r="K26" s="91"/>
    </row>
    <row r="27" spans="1:11" ht="12.75">
      <c r="A27" s="21">
        <v>25</v>
      </c>
      <c r="B27" s="16"/>
      <c r="C27" s="16"/>
      <c r="D27" s="16"/>
      <c r="E27" s="16"/>
      <c r="F27" s="16"/>
      <c r="G27" s="16"/>
      <c r="H27" s="16"/>
      <c r="I27" s="16"/>
      <c r="J27" s="90"/>
      <c r="K27" s="91"/>
    </row>
    <row r="28" spans="1:11" ht="12.75">
      <c r="A28" s="21">
        <v>26</v>
      </c>
      <c r="B28" s="16"/>
      <c r="C28" s="16"/>
      <c r="D28" s="16"/>
      <c r="E28" s="16"/>
      <c r="F28" s="16"/>
      <c r="G28" s="16"/>
      <c r="H28" s="16"/>
      <c r="I28" s="16"/>
      <c r="J28" s="90"/>
      <c r="K28" s="91"/>
    </row>
    <row r="29" spans="1:11" ht="12.75">
      <c r="A29" s="21">
        <v>27</v>
      </c>
      <c r="B29" s="16"/>
      <c r="C29" s="16"/>
      <c r="D29" s="16"/>
      <c r="E29" s="16"/>
      <c r="F29" s="16"/>
      <c r="G29" s="16"/>
      <c r="H29" s="16"/>
      <c r="I29" s="16"/>
      <c r="J29" s="90"/>
      <c r="K29" s="91"/>
    </row>
    <row r="30" spans="1:11" ht="12.75">
      <c r="A30" s="21">
        <v>28</v>
      </c>
      <c r="B30" s="16"/>
      <c r="C30" s="16"/>
      <c r="D30" s="16"/>
      <c r="E30" s="16"/>
      <c r="F30" s="16"/>
      <c r="G30" s="16"/>
      <c r="H30" s="16"/>
      <c r="I30" s="16"/>
      <c r="J30" s="90"/>
      <c r="K30" s="91"/>
    </row>
    <row r="31" spans="1:11" ht="12.75">
      <c r="A31" s="21">
        <v>29</v>
      </c>
      <c r="B31" s="16"/>
      <c r="C31" s="16"/>
      <c r="D31" s="16"/>
      <c r="E31" s="16"/>
      <c r="F31" s="16"/>
      <c r="G31" s="16"/>
      <c r="H31" s="16"/>
      <c r="I31" s="16"/>
      <c r="J31" s="90"/>
      <c r="K31" s="91"/>
    </row>
    <row r="32" spans="1:11" ht="12.75">
      <c r="A32" s="21">
        <v>30</v>
      </c>
      <c r="B32" s="16"/>
      <c r="C32" s="16"/>
      <c r="D32" s="16"/>
      <c r="E32" s="16"/>
      <c r="F32" s="16"/>
      <c r="G32" s="16"/>
      <c r="H32" s="16"/>
      <c r="I32" s="16"/>
      <c r="J32" s="90"/>
      <c r="K32" s="91"/>
    </row>
    <row r="33" spans="1:11" ht="12.75">
      <c r="A33" s="21">
        <v>31</v>
      </c>
      <c r="B33" s="16"/>
      <c r="C33" s="16"/>
      <c r="D33" s="16"/>
      <c r="E33" s="16"/>
      <c r="F33" s="16"/>
      <c r="G33" s="16"/>
      <c r="H33" s="16"/>
      <c r="I33" s="16"/>
      <c r="J33" s="90"/>
      <c r="K33" s="91"/>
    </row>
    <row r="34" spans="1:11" ht="12.75">
      <c r="A34" s="21">
        <v>32</v>
      </c>
      <c r="B34" s="16"/>
      <c r="C34" s="16"/>
      <c r="D34" s="16"/>
      <c r="E34" s="16"/>
      <c r="F34" s="16"/>
      <c r="G34" s="16"/>
      <c r="H34" s="16"/>
      <c r="I34" s="16"/>
      <c r="J34" s="90"/>
      <c r="K34" s="91"/>
    </row>
    <row r="35" spans="1:11" ht="12.75">
      <c r="A35" s="21">
        <v>33</v>
      </c>
      <c r="B35" s="16"/>
      <c r="C35" s="16"/>
      <c r="D35" s="16"/>
      <c r="E35" s="16"/>
      <c r="F35" s="16"/>
      <c r="G35" s="16"/>
      <c r="H35" s="16"/>
      <c r="I35" s="16"/>
      <c r="J35" s="90"/>
      <c r="K35" s="91"/>
    </row>
    <row r="36" spans="1:11" ht="12.75">
      <c r="A36" s="21">
        <v>34</v>
      </c>
      <c r="B36" s="16"/>
      <c r="C36" s="16"/>
      <c r="D36" s="16"/>
      <c r="E36" s="16"/>
      <c r="F36" s="16"/>
      <c r="G36" s="16"/>
      <c r="H36" s="16"/>
      <c r="I36" s="16"/>
      <c r="J36" s="90"/>
      <c r="K36" s="91"/>
    </row>
    <row r="37" spans="1:11" ht="12.75">
      <c r="A37" s="21">
        <v>35</v>
      </c>
      <c r="B37" s="16"/>
      <c r="C37" s="16"/>
      <c r="D37" s="16"/>
      <c r="E37" s="16"/>
      <c r="F37" s="16"/>
      <c r="G37" s="16"/>
      <c r="H37" s="16"/>
      <c r="I37" s="16"/>
      <c r="J37" s="90"/>
      <c r="K37" s="91"/>
    </row>
    <row r="38" spans="1:11" ht="12.75">
      <c r="A38" s="21">
        <v>36</v>
      </c>
      <c r="B38" s="16"/>
      <c r="C38" s="16"/>
      <c r="D38" s="16"/>
      <c r="E38" s="16"/>
      <c r="F38" s="16"/>
      <c r="G38" s="16"/>
      <c r="H38" s="16"/>
      <c r="I38" s="16"/>
      <c r="J38" s="90"/>
      <c r="K38" s="91"/>
    </row>
    <row r="39" spans="1:11" ht="12.75">
      <c r="A39" s="21">
        <v>37</v>
      </c>
      <c r="B39" s="16"/>
      <c r="C39" s="16"/>
      <c r="D39" s="16"/>
      <c r="E39" s="16"/>
      <c r="F39" s="16"/>
      <c r="G39" s="16"/>
      <c r="H39" s="16"/>
      <c r="I39" s="16"/>
      <c r="J39" s="90"/>
      <c r="K39" s="91"/>
    </row>
    <row r="40" spans="1:11" ht="12.75">
      <c r="A40" s="21">
        <v>38</v>
      </c>
      <c r="B40" s="16"/>
      <c r="C40" s="16"/>
      <c r="D40" s="16"/>
      <c r="E40" s="16"/>
      <c r="F40" s="16"/>
      <c r="G40" s="16"/>
      <c r="H40" s="16"/>
      <c r="I40" s="16"/>
      <c r="J40" s="90"/>
      <c r="K40" s="91"/>
    </row>
    <row r="41" spans="1:11" ht="12.75">
      <c r="A41" s="21">
        <v>39</v>
      </c>
      <c r="B41" s="16"/>
      <c r="C41" s="16"/>
      <c r="D41" s="16"/>
      <c r="E41" s="16"/>
      <c r="F41" s="16"/>
      <c r="G41" s="16"/>
      <c r="H41" s="16"/>
      <c r="I41" s="16"/>
      <c r="J41" s="90"/>
      <c r="K41" s="91"/>
    </row>
    <row r="42" spans="1:11" ht="12.75">
      <c r="A42" s="21">
        <v>40</v>
      </c>
      <c r="B42" s="16"/>
      <c r="C42" s="16"/>
      <c r="D42" s="16"/>
      <c r="E42" s="16"/>
      <c r="F42" s="16"/>
      <c r="G42" s="16"/>
      <c r="H42" s="16"/>
      <c r="I42" s="16"/>
      <c r="J42" s="90"/>
      <c r="K42" s="91"/>
    </row>
    <row r="43" spans="1:11" ht="12.75">
      <c r="A43" s="21">
        <v>41</v>
      </c>
      <c r="B43" s="16"/>
      <c r="C43" s="16"/>
      <c r="D43" s="16"/>
      <c r="E43" s="16"/>
      <c r="F43" s="16"/>
      <c r="G43" s="16"/>
      <c r="H43" s="16"/>
      <c r="I43" s="16"/>
      <c r="J43" s="90"/>
      <c r="K43" s="91"/>
    </row>
    <row r="44" spans="1:11" ht="12.75">
      <c r="A44" s="21">
        <v>42</v>
      </c>
      <c r="B44" s="16"/>
      <c r="C44" s="16"/>
      <c r="D44" s="16"/>
      <c r="E44" s="16"/>
      <c r="F44" s="16"/>
      <c r="G44" s="16"/>
      <c r="H44" s="16"/>
      <c r="I44" s="16"/>
      <c r="J44" s="90"/>
      <c r="K44" s="91"/>
    </row>
    <row r="45" spans="1:11" ht="12.75">
      <c r="A45" s="21">
        <v>43</v>
      </c>
      <c r="B45" s="16"/>
      <c r="C45" s="16"/>
      <c r="D45" s="16"/>
      <c r="E45" s="16"/>
      <c r="F45" s="16"/>
      <c r="G45" s="16"/>
      <c r="H45" s="16"/>
      <c r="I45" s="16"/>
      <c r="J45" s="90"/>
      <c r="K45" s="91"/>
    </row>
    <row r="46" spans="1:11" ht="12.75">
      <c r="A46" s="21">
        <v>44</v>
      </c>
      <c r="B46" s="16"/>
      <c r="C46" s="16"/>
      <c r="D46" s="16"/>
      <c r="E46" s="16"/>
      <c r="F46" s="16"/>
      <c r="G46" s="16"/>
      <c r="H46" s="16"/>
      <c r="I46" s="16"/>
      <c r="J46" s="90"/>
      <c r="K46" s="91"/>
    </row>
    <row r="47" spans="1:11" ht="12.75">
      <c r="A47" s="21">
        <v>45</v>
      </c>
      <c r="B47" s="16"/>
      <c r="C47" s="16"/>
      <c r="D47" s="16"/>
      <c r="E47" s="16"/>
      <c r="F47" s="16"/>
      <c r="G47" s="16"/>
      <c r="H47" s="16"/>
      <c r="I47" s="16"/>
      <c r="J47" s="90"/>
      <c r="K47" s="91"/>
    </row>
    <row r="48" spans="1:11" ht="12.75">
      <c r="A48" s="21">
        <v>46</v>
      </c>
      <c r="B48" s="16"/>
      <c r="C48" s="16"/>
      <c r="D48" s="16"/>
      <c r="E48" s="16"/>
      <c r="F48" s="16"/>
      <c r="G48" s="16"/>
      <c r="H48" s="16"/>
      <c r="I48" s="16"/>
      <c r="J48" s="90"/>
      <c r="K48" s="91"/>
    </row>
    <row r="49" spans="1:11" ht="12.75">
      <c r="A49" s="21">
        <v>47</v>
      </c>
      <c r="B49" s="16"/>
      <c r="C49" s="16"/>
      <c r="D49" s="16"/>
      <c r="E49" s="16"/>
      <c r="F49" s="16"/>
      <c r="G49" s="16"/>
      <c r="H49" s="16"/>
      <c r="I49" s="16"/>
      <c r="J49" s="90"/>
      <c r="K49" s="91"/>
    </row>
    <row r="50" spans="1:11" ht="12.75">
      <c r="A50" s="21">
        <v>48</v>
      </c>
      <c r="B50" s="16"/>
      <c r="C50" s="16"/>
      <c r="D50" s="16"/>
      <c r="E50" s="16"/>
      <c r="F50" s="16"/>
      <c r="G50" s="16"/>
      <c r="H50" s="16"/>
      <c r="I50" s="16"/>
      <c r="J50" s="90"/>
      <c r="K50" s="91"/>
    </row>
    <row r="51" spans="1:11" ht="12.75">
      <c r="A51" s="21">
        <v>49</v>
      </c>
      <c r="B51" s="16"/>
      <c r="C51" s="16"/>
      <c r="D51" s="16"/>
      <c r="E51" s="16"/>
      <c r="F51" s="16"/>
      <c r="G51" s="16"/>
      <c r="H51" s="16"/>
      <c r="I51" s="16"/>
      <c r="J51" s="90"/>
      <c r="K51" s="91"/>
    </row>
    <row r="52" spans="1:11" ht="12.75">
      <c r="A52" s="21">
        <v>50</v>
      </c>
      <c r="B52" s="16"/>
      <c r="C52" s="16"/>
      <c r="D52" s="16"/>
      <c r="E52" s="16"/>
      <c r="F52" s="16"/>
      <c r="G52" s="16"/>
      <c r="H52" s="16"/>
      <c r="I52" s="16"/>
      <c r="J52" s="90"/>
      <c r="K52" s="91"/>
    </row>
    <row r="53" spans="1:11" ht="12.75">
      <c r="A53" s="21">
        <v>51</v>
      </c>
      <c r="B53" s="16"/>
      <c r="C53" s="16"/>
      <c r="D53" s="16"/>
      <c r="E53" s="16"/>
      <c r="F53" s="16"/>
      <c r="G53" s="16"/>
      <c r="H53" s="16"/>
      <c r="I53" s="16"/>
      <c r="J53" s="90"/>
      <c r="K53" s="91"/>
    </row>
    <row r="54" spans="1:11" ht="12.75">
      <c r="A54" s="21">
        <v>52</v>
      </c>
      <c r="B54" s="16"/>
      <c r="C54" s="16"/>
      <c r="D54" s="16"/>
      <c r="E54" s="16"/>
      <c r="F54" s="16"/>
      <c r="G54" s="16"/>
      <c r="H54" s="16"/>
      <c r="I54" s="16"/>
      <c r="J54" s="90"/>
      <c r="K54" s="91"/>
    </row>
    <row r="55" spans="1:11" ht="12.75">
      <c r="A55" s="21">
        <v>53</v>
      </c>
      <c r="B55" s="16"/>
      <c r="C55" s="16"/>
      <c r="D55" s="16"/>
      <c r="E55" s="16"/>
      <c r="F55" s="16"/>
      <c r="G55" s="16"/>
      <c r="H55" s="16"/>
      <c r="I55" s="16"/>
      <c r="J55" s="90"/>
      <c r="K55" s="91"/>
    </row>
    <row r="56" spans="1:11" ht="12.75">
      <c r="A56" s="21">
        <v>54</v>
      </c>
      <c r="B56" s="16"/>
      <c r="C56" s="16"/>
      <c r="D56" s="16"/>
      <c r="E56" s="16"/>
      <c r="F56" s="16"/>
      <c r="G56" s="16"/>
      <c r="H56" s="16"/>
      <c r="I56" s="16"/>
      <c r="J56" s="90"/>
      <c r="K56" s="91"/>
    </row>
    <row r="57" spans="1:11" ht="12.75">
      <c r="A57" s="21">
        <v>55</v>
      </c>
      <c r="B57" s="16"/>
      <c r="C57" s="16"/>
      <c r="D57" s="16"/>
      <c r="E57" s="16"/>
      <c r="F57" s="16"/>
      <c r="G57" s="16"/>
      <c r="H57" s="16"/>
      <c r="I57" s="16"/>
      <c r="J57" s="90"/>
      <c r="K57" s="91"/>
    </row>
    <row r="58" spans="1:11" ht="12.75">
      <c r="A58" s="21">
        <v>56</v>
      </c>
      <c r="B58" s="16"/>
      <c r="C58" s="16"/>
      <c r="D58" s="16"/>
      <c r="E58" s="16"/>
      <c r="F58" s="16"/>
      <c r="G58" s="16"/>
      <c r="H58" s="16"/>
      <c r="I58" s="16"/>
      <c r="J58" s="90"/>
      <c r="K58" s="91"/>
    </row>
    <row r="59" spans="1:11" ht="12.75">
      <c r="A59" s="21">
        <v>57</v>
      </c>
      <c r="B59" s="16"/>
      <c r="C59" s="16"/>
      <c r="D59" s="16"/>
      <c r="E59" s="16"/>
      <c r="F59" s="16"/>
      <c r="G59" s="16"/>
      <c r="H59" s="16"/>
      <c r="I59" s="16"/>
      <c r="J59" s="90"/>
      <c r="K59" s="91"/>
    </row>
    <row r="60" spans="1:11" ht="12.75">
      <c r="A60" s="21">
        <v>58</v>
      </c>
      <c r="B60" s="16"/>
      <c r="C60" s="16"/>
      <c r="D60" s="16"/>
      <c r="E60" s="16"/>
      <c r="F60" s="16"/>
      <c r="G60" s="16"/>
      <c r="H60" s="16"/>
      <c r="I60" s="16"/>
      <c r="J60" s="90"/>
      <c r="K60" s="91"/>
    </row>
    <row r="61" spans="1:11" ht="12.75">
      <c r="A61" s="21">
        <v>59</v>
      </c>
      <c r="B61" s="16"/>
      <c r="C61" s="16"/>
      <c r="D61" s="16"/>
      <c r="E61" s="16"/>
      <c r="F61" s="16"/>
      <c r="G61" s="16"/>
      <c r="H61" s="16"/>
      <c r="I61" s="16"/>
      <c r="J61" s="90"/>
      <c r="K61" s="91"/>
    </row>
    <row r="62" spans="1:11" ht="12.75">
      <c r="A62" s="21">
        <v>60</v>
      </c>
      <c r="B62" s="16"/>
      <c r="C62" s="16"/>
      <c r="D62" s="16"/>
      <c r="E62" s="16"/>
      <c r="F62" s="16"/>
      <c r="G62" s="16"/>
      <c r="H62" s="16"/>
      <c r="I62" s="16"/>
      <c r="J62" s="90"/>
      <c r="K62" s="91"/>
    </row>
    <row r="63" spans="1:11" ht="12.75">
      <c r="A63" s="21">
        <v>61</v>
      </c>
      <c r="B63" s="16"/>
      <c r="C63" s="16"/>
      <c r="D63" s="16"/>
      <c r="E63" s="16"/>
      <c r="F63" s="16"/>
      <c r="G63" s="16"/>
      <c r="H63" s="16"/>
      <c r="I63" s="16"/>
      <c r="J63" s="90"/>
      <c r="K63" s="91"/>
    </row>
    <row r="64" spans="1:11" ht="12.75">
      <c r="A64" s="21">
        <v>62</v>
      </c>
      <c r="B64" s="16"/>
      <c r="C64" s="16"/>
      <c r="D64" s="16"/>
      <c r="E64" s="16"/>
      <c r="F64" s="16"/>
      <c r="G64" s="16"/>
      <c r="H64" s="16"/>
      <c r="I64" s="16"/>
      <c r="J64" s="90"/>
      <c r="K64" s="91"/>
    </row>
    <row r="65" spans="1:11" ht="12.75">
      <c r="A65" s="21">
        <v>63</v>
      </c>
      <c r="B65" s="16"/>
      <c r="C65" s="16"/>
      <c r="D65" s="16"/>
      <c r="E65" s="16"/>
      <c r="F65" s="16"/>
      <c r="G65" s="16"/>
      <c r="H65" s="16"/>
      <c r="I65" s="16"/>
      <c r="J65" s="90"/>
      <c r="K65" s="91"/>
    </row>
    <row r="66" spans="1:11" ht="12.75">
      <c r="A66" s="21">
        <v>64</v>
      </c>
      <c r="B66" s="16"/>
      <c r="C66" s="16"/>
      <c r="D66" s="16"/>
      <c r="E66" s="16"/>
      <c r="F66" s="16"/>
      <c r="G66" s="16"/>
      <c r="H66" s="16"/>
      <c r="I66" s="16"/>
      <c r="J66" s="90"/>
      <c r="K66" s="91"/>
    </row>
    <row r="67" spans="1:11" ht="12.75">
      <c r="A67" s="21">
        <v>65</v>
      </c>
      <c r="B67" s="16"/>
      <c r="C67" s="16"/>
      <c r="D67" s="16"/>
      <c r="E67" s="16"/>
      <c r="F67" s="16"/>
      <c r="G67" s="16"/>
      <c r="H67" s="16"/>
      <c r="I67" s="16"/>
      <c r="J67" s="90"/>
      <c r="K67" s="91"/>
    </row>
    <row r="68" spans="1:11" ht="12.75">
      <c r="A68" s="21">
        <v>66</v>
      </c>
      <c r="B68" s="16"/>
      <c r="C68" s="16"/>
      <c r="D68" s="16"/>
      <c r="E68" s="16"/>
      <c r="F68" s="16"/>
      <c r="G68" s="16"/>
      <c r="H68" s="16"/>
      <c r="I68" s="16"/>
      <c r="J68" s="90"/>
      <c r="K68" s="91"/>
    </row>
    <row r="69" spans="1:11" ht="12.75">
      <c r="A69" s="21">
        <v>67</v>
      </c>
      <c r="B69" s="16"/>
      <c r="C69" s="16"/>
      <c r="D69" s="16"/>
      <c r="E69" s="16"/>
      <c r="F69" s="16"/>
      <c r="G69" s="16"/>
      <c r="H69" s="16"/>
      <c r="I69" s="16"/>
      <c r="J69" s="90"/>
      <c r="K69" s="91"/>
    </row>
    <row r="70" spans="1:11" ht="12.75">
      <c r="A70" s="21">
        <v>68</v>
      </c>
      <c r="B70" s="16"/>
      <c r="C70" s="16"/>
      <c r="D70" s="16"/>
      <c r="E70" s="16"/>
      <c r="F70" s="16"/>
      <c r="G70" s="16"/>
      <c r="H70" s="16"/>
      <c r="I70" s="16"/>
      <c r="J70" s="90"/>
      <c r="K70" s="91"/>
    </row>
    <row r="71" spans="1:11" ht="12.75">
      <c r="A71" s="21">
        <v>69</v>
      </c>
      <c r="B71" s="16"/>
      <c r="C71" s="16"/>
      <c r="D71" s="16"/>
      <c r="E71" s="16"/>
      <c r="F71" s="16"/>
      <c r="G71" s="16"/>
      <c r="H71" s="16"/>
      <c r="I71" s="16"/>
      <c r="J71" s="90"/>
      <c r="K71" s="91"/>
    </row>
    <row r="72" spans="1:11" ht="12.75">
      <c r="A72" s="21">
        <v>70</v>
      </c>
      <c r="B72" s="16"/>
      <c r="C72" s="16"/>
      <c r="D72" s="16"/>
      <c r="E72" s="16"/>
      <c r="F72" s="16"/>
      <c r="G72" s="16"/>
      <c r="H72" s="16"/>
      <c r="I72" s="16"/>
      <c r="J72" s="90"/>
      <c r="K72" s="91"/>
    </row>
    <row r="73" spans="1:11" ht="12.75">
      <c r="A73" s="21">
        <v>71</v>
      </c>
      <c r="B73" s="16"/>
      <c r="C73" s="16"/>
      <c r="D73" s="16"/>
      <c r="E73" s="16"/>
      <c r="F73" s="16"/>
      <c r="G73" s="16"/>
      <c r="H73" s="16"/>
      <c r="I73" s="16"/>
      <c r="J73" s="90"/>
      <c r="K73" s="91"/>
    </row>
    <row r="74" spans="1:11" ht="12.75">
      <c r="A74" s="21">
        <v>72</v>
      </c>
      <c r="B74" s="16"/>
      <c r="C74" s="16"/>
      <c r="D74" s="16"/>
      <c r="E74" s="16"/>
      <c r="F74" s="16"/>
      <c r="G74" s="16"/>
      <c r="H74" s="16"/>
      <c r="I74" s="16"/>
      <c r="J74" s="90"/>
      <c r="K74" s="91"/>
    </row>
    <row r="75" spans="1:11" ht="12.75">
      <c r="A75" s="21">
        <v>73</v>
      </c>
      <c r="B75" s="16"/>
      <c r="C75" s="16"/>
      <c r="D75" s="16"/>
      <c r="E75" s="16"/>
      <c r="F75" s="16"/>
      <c r="G75" s="16"/>
      <c r="H75" s="16"/>
      <c r="I75" s="16"/>
      <c r="J75" s="90"/>
      <c r="K75" s="91"/>
    </row>
    <row r="76" spans="1:11" ht="12.75">
      <c r="A76" s="21">
        <v>74</v>
      </c>
      <c r="B76" s="16"/>
      <c r="C76" s="16"/>
      <c r="D76" s="16"/>
      <c r="E76" s="16"/>
      <c r="F76" s="16"/>
      <c r="G76" s="16"/>
      <c r="H76" s="16"/>
      <c r="I76" s="16"/>
      <c r="J76" s="90"/>
      <c r="K76" s="91"/>
    </row>
    <row r="77" spans="1:11" ht="12.75">
      <c r="A77" s="21">
        <v>75</v>
      </c>
      <c r="B77" s="16"/>
      <c r="C77" s="16"/>
      <c r="D77" s="16"/>
      <c r="E77" s="16"/>
      <c r="F77" s="16"/>
      <c r="G77" s="16"/>
      <c r="H77" s="16"/>
      <c r="I77" s="16"/>
      <c r="J77" s="90"/>
      <c r="K77" s="91"/>
    </row>
    <row r="78" spans="1:11" ht="12.75">
      <c r="A78" s="21">
        <v>76</v>
      </c>
      <c r="B78" s="16"/>
      <c r="C78" s="16"/>
      <c r="D78" s="16"/>
      <c r="E78" s="16"/>
      <c r="F78" s="16"/>
      <c r="G78" s="16"/>
      <c r="H78" s="16"/>
      <c r="I78" s="16"/>
      <c r="J78" s="90"/>
      <c r="K78" s="91"/>
    </row>
    <row r="79" spans="1:11" ht="12.75">
      <c r="A79" s="21">
        <v>77</v>
      </c>
      <c r="B79" s="16"/>
      <c r="C79" s="16"/>
      <c r="D79" s="16"/>
      <c r="E79" s="16"/>
      <c r="F79" s="16"/>
      <c r="G79" s="16"/>
      <c r="H79" s="16"/>
      <c r="I79" s="16"/>
      <c r="J79" s="90"/>
      <c r="K79" s="91"/>
    </row>
    <row r="80" spans="1:11" ht="12.75">
      <c r="A80" s="21">
        <v>78</v>
      </c>
      <c r="B80" s="16"/>
      <c r="C80" s="16"/>
      <c r="D80" s="16"/>
      <c r="E80" s="16"/>
      <c r="F80" s="16"/>
      <c r="G80" s="16"/>
      <c r="H80" s="16"/>
      <c r="I80" s="16"/>
      <c r="J80" s="90"/>
      <c r="K80" s="91"/>
    </row>
    <row r="81" spans="1:11" ht="12.75">
      <c r="A81" s="21">
        <v>79</v>
      </c>
      <c r="B81" s="16"/>
      <c r="C81" s="16"/>
      <c r="D81" s="16"/>
      <c r="E81" s="16"/>
      <c r="F81" s="16"/>
      <c r="G81" s="16"/>
      <c r="H81" s="16"/>
      <c r="I81" s="16"/>
      <c r="J81" s="90"/>
      <c r="K81" s="91"/>
    </row>
    <row r="82" spans="1:11" ht="12.75">
      <c r="A82" s="21">
        <v>80</v>
      </c>
      <c r="B82" s="16"/>
      <c r="C82" s="16"/>
      <c r="D82" s="16"/>
      <c r="E82" s="16"/>
      <c r="F82" s="16"/>
      <c r="G82" s="16"/>
      <c r="H82" s="16"/>
      <c r="I82" s="16"/>
      <c r="J82" s="90"/>
      <c r="K82" s="91"/>
    </row>
    <row r="83" spans="1:11" ht="12.75">
      <c r="A83" s="21">
        <v>81</v>
      </c>
      <c r="B83" s="16"/>
      <c r="C83" s="16"/>
      <c r="D83" s="16"/>
      <c r="E83" s="16"/>
      <c r="F83" s="16"/>
      <c r="G83" s="16"/>
      <c r="H83" s="16"/>
      <c r="I83" s="16"/>
      <c r="J83" s="90"/>
      <c r="K83" s="91"/>
    </row>
    <row r="84" spans="1:11" ht="12.75">
      <c r="A84" s="21">
        <v>82</v>
      </c>
      <c r="B84" s="16"/>
      <c r="C84" s="16"/>
      <c r="D84" s="16"/>
      <c r="E84" s="16"/>
      <c r="F84" s="16"/>
      <c r="G84" s="16"/>
      <c r="H84" s="16"/>
      <c r="I84" s="16"/>
      <c r="J84" s="90"/>
      <c r="K84" s="91"/>
    </row>
    <row r="85" spans="1:11" ht="12.75">
      <c r="A85" s="21">
        <v>83</v>
      </c>
      <c r="B85" s="16"/>
      <c r="C85" s="16"/>
      <c r="D85" s="16"/>
      <c r="E85" s="16"/>
      <c r="F85" s="16"/>
      <c r="G85" s="16"/>
      <c r="H85" s="16"/>
      <c r="I85" s="16"/>
      <c r="J85" s="90"/>
      <c r="K85" s="91"/>
    </row>
    <row r="86" spans="1:11" ht="12.75">
      <c r="A86" s="21">
        <v>84</v>
      </c>
      <c r="B86" s="16"/>
      <c r="C86" s="16"/>
      <c r="D86" s="16"/>
      <c r="E86" s="16"/>
      <c r="F86" s="16"/>
      <c r="G86" s="16"/>
      <c r="H86" s="16"/>
      <c r="I86" s="16"/>
      <c r="J86" s="90"/>
      <c r="K86" s="91"/>
    </row>
    <row r="87" spans="1:11" ht="12.75">
      <c r="A87" s="21">
        <v>85</v>
      </c>
      <c r="B87" s="16"/>
      <c r="C87" s="16"/>
      <c r="D87" s="16"/>
      <c r="E87" s="16"/>
      <c r="F87" s="16"/>
      <c r="G87" s="16"/>
      <c r="H87" s="16"/>
      <c r="I87" s="16"/>
      <c r="J87" s="90"/>
      <c r="K87" s="91"/>
    </row>
    <row r="88" spans="1:11" ht="12.75">
      <c r="A88" s="21">
        <v>86</v>
      </c>
      <c r="B88" s="16"/>
      <c r="C88" s="16"/>
      <c r="D88" s="16"/>
      <c r="E88" s="16"/>
      <c r="F88" s="16"/>
      <c r="G88" s="16"/>
      <c r="H88" s="16"/>
      <c r="I88" s="16"/>
      <c r="J88" s="90"/>
      <c r="K88" s="91"/>
    </row>
    <row r="89" spans="1:11" ht="12.75">
      <c r="A89" s="21">
        <v>87</v>
      </c>
      <c r="B89" s="16"/>
      <c r="C89" s="16"/>
      <c r="D89" s="16"/>
      <c r="E89" s="16"/>
      <c r="F89" s="16"/>
      <c r="G89" s="16"/>
      <c r="H89" s="16"/>
      <c r="I89" s="16"/>
      <c r="J89" s="90"/>
      <c r="K89" s="91"/>
    </row>
    <row r="90" spans="1:11" ht="12.75">
      <c r="A90" s="21">
        <v>88</v>
      </c>
      <c r="B90" s="16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.75">
      <c r="A91" s="21">
        <v>89</v>
      </c>
      <c r="B91" s="16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2.75">
      <c r="A92" s="21">
        <v>90</v>
      </c>
      <c r="B92" s="16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2.75">
      <c r="A93" s="21">
        <v>91</v>
      </c>
      <c r="B93" s="16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>
      <c r="A94" s="21">
        <v>92</v>
      </c>
      <c r="B94" s="16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2.75">
      <c r="A95" s="21">
        <v>93</v>
      </c>
      <c r="B95" s="16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2.75">
      <c r="A96" s="21">
        <v>94</v>
      </c>
      <c r="B96" s="16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2.75">
      <c r="A97" s="21">
        <v>95</v>
      </c>
      <c r="B97" s="16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21">
        <v>96</v>
      </c>
      <c r="B98" s="16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2.75">
      <c r="A99" s="21">
        <v>97</v>
      </c>
      <c r="B99" s="16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>
      <c r="A100" s="21">
        <v>98</v>
      </c>
      <c r="B100" s="16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2.75">
      <c r="A101" s="21">
        <v>99</v>
      </c>
      <c r="B101" s="16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2.75">
      <c r="A102" s="21">
        <v>100</v>
      </c>
      <c r="B102" s="16"/>
      <c r="C102" s="21"/>
      <c r="D102" s="21"/>
      <c r="E102" s="21"/>
      <c r="F102" s="21"/>
      <c r="G102" s="21"/>
      <c r="H102" s="21"/>
      <c r="I102" s="21"/>
      <c r="J102" s="21"/>
      <c r="K102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3"/>
  <sheetViews>
    <sheetView zoomScale="88" zoomScaleNormal="88" workbookViewId="0" topLeftCell="A1">
      <pane ySplit="5" topLeftCell="BM117" activePane="bottomLeft" state="frozen"/>
      <selection pane="topLeft" activeCell="A1" sqref="A1"/>
      <selection pane="bottomLeft" activeCell="A134" sqref="A134:IV137"/>
    </sheetView>
  </sheetViews>
  <sheetFormatPr defaultColWidth="9.00390625" defaultRowHeight="12.75"/>
  <cols>
    <col min="1" max="1" width="5.00390625" style="0" customWidth="1"/>
    <col min="2" max="2" width="33.375" style="0" bestFit="1" customWidth="1"/>
    <col min="3" max="38" width="5.00390625" style="0" customWidth="1"/>
    <col min="39" max="46" width="4.875" style="0" customWidth="1"/>
    <col min="47" max="52" width="5.00390625" style="0" customWidth="1"/>
    <col min="53" max="53" width="14.00390625" style="0" bestFit="1" customWidth="1"/>
    <col min="54" max="54" width="5.125" style="0" bestFit="1" customWidth="1"/>
  </cols>
  <sheetData>
    <row r="1" spans="1:54" s="6" customFormat="1" ht="12.75">
      <c r="A1" s="41" t="s">
        <v>67</v>
      </c>
      <c r="B1" s="41"/>
      <c r="C1" s="41"/>
      <c r="D1" s="41"/>
      <c r="E1" s="41"/>
      <c r="F1" s="41"/>
      <c r="G1" s="41"/>
      <c r="H1" s="41"/>
      <c r="I1" s="42" t="s">
        <v>8</v>
      </c>
      <c r="J1" s="43">
        <f>100-COUNTBLANK(Результаты!B3:B102)</f>
        <v>0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4"/>
      <c r="AQ1" s="44"/>
      <c r="AR1" s="44"/>
      <c r="AS1" s="44"/>
      <c r="AT1" s="44"/>
      <c r="AU1" s="41"/>
      <c r="AV1" s="41"/>
      <c r="AW1" s="41"/>
      <c r="AX1" s="41"/>
      <c r="AY1" s="41"/>
      <c r="AZ1" s="41"/>
      <c r="BA1" s="41"/>
      <c r="BB1" s="41"/>
    </row>
    <row r="2" spans="1:54" s="6" customFormat="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22"/>
      <c r="AE2" s="22"/>
      <c r="AF2" s="22"/>
      <c r="AG2" s="2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92"/>
      <c r="AV2" s="23"/>
      <c r="AW2" s="5"/>
      <c r="AX2" s="5"/>
      <c r="AY2" s="5"/>
      <c r="AZ2" s="5"/>
      <c r="BA2" s="5"/>
      <c r="BB2" s="5"/>
    </row>
    <row r="3" spans="1:54" s="9" customFormat="1" ht="12">
      <c r="A3" s="24"/>
      <c r="B3" s="25" t="s">
        <v>70</v>
      </c>
      <c r="C3" s="26" t="s">
        <v>49</v>
      </c>
      <c r="D3" s="26" t="s">
        <v>49</v>
      </c>
      <c r="E3" s="26" t="s">
        <v>49</v>
      </c>
      <c r="F3" s="26" t="s">
        <v>49</v>
      </c>
      <c r="G3" s="26" t="s">
        <v>49</v>
      </c>
      <c r="H3" s="26" t="s">
        <v>49</v>
      </c>
      <c r="I3" s="26" t="s">
        <v>49</v>
      </c>
      <c r="J3" s="26" t="s">
        <v>49</v>
      </c>
      <c r="K3" s="26" t="s">
        <v>49</v>
      </c>
      <c r="L3" s="26" t="s">
        <v>49</v>
      </c>
      <c r="M3" s="26" t="s">
        <v>49</v>
      </c>
      <c r="N3" s="26" t="s">
        <v>49</v>
      </c>
      <c r="O3" s="26" t="s">
        <v>49</v>
      </c>
      <c r="P3" s="26" t="s">
        <v>49</v>
      </c>
      <c r="Q3" s="26" t="s">
        <v>49</v>
      </c>
      <c r="R3" s="26" t="s">
        <v>49</v>
      </c>
      <c r="S3" s="26" t="s">
        <v>49</v>
      </c>
      <c r="T3" s="26" t="s">
        <v>49</v>
      </c>
      <c r="U3" s="26" t="s">
        <v>49</v>
      </c>
      <c r="V3" s="26" t="s">
        <v>49</v>
      </c>
      <c r="W3" s="26" t="s">
        <v>49</v>
      </c>
      <c r="X3" s="26" t="s">
        <v>49</v>
      </c>
      <c r="Y3" s="26" t="s">
        <v>49</v>
      </c>
      <c r="Z3" s="26" t="s">
        <v>49</v>
      </c>
      <c r="AA3" s="26" t="s">
        <v>49</v>
      </c>
      <c r="AB3" s="26" t="s">
        <v>49</v>
      </c>
      <c r="AC3" s="26" t="s">
        <v>50</v>
      </c>
      <c r="AD3" s="26" t="s">
        <v>50</v>
      </c>
      <c r="AE3" s="26" t="s">
        <v>50</v>
      </c>
      <c r="AF3" s="26" t="s">
        <v>50</v>
      </c>
      <c r="AG3" s="26" t="s">
        <v>50</v>
      </c>
      <c r="AH3" s="26" t="s">
        <v>50</v>
      </c>
      <c r="AI3" s="26" t="s">
        <v>50</v>
      </c>
      <c r="AJ3" s="26" t="s">
        <v>50</v>
      </c>
      <c r="AK3" s="26" t="s">
        <v>50</v>
      </c>
      <c r="AL3" s="26" t="s">
        <v>50</v>
      </c>
      <c r="AM3" s="26" t="s">
        <v>50</v>
      </c>
      <c r="AN3" s="26" t="s">
        <v>50</v>
      </c>
      <c r="AO3" s="26" t="s">
        <v>50</v>
      </c>
      <c r="AP3" s="26" t="s">
        <v>50</v>
      </c>
      <c r="AQ3" s="26" t="s">
        <v>50</v>
      </c>
      <c r="AR3" s="26" t="s">
        <v>50</v>
      </c>
      <c r="AS3" s="26" t="s">
        <v>50</v>
      </c>
      <c r="AT3" s="26" t="s">
        <v>50</v>
      </c>
      <c r="AU3" s="26" t="s">
        <v>50</v>
      </c>
      <c r="AV3" s="48" t="s">
        <v>35</v>
      </c>
      <c r="AW3" s="26" t="s">
        <v>35</v>
      </c>
      <c r="AX3" s="48" t="s">
        <v>35</v>
      </c>
      <c r="AY3" s="26" t="s">
        <v>35</v>
      </c>
      <c r="AZ3" s="48" t="s">
        <v>35</v>
      </c>
      <c r="BA3" s="24"/>
      <c r="BB3" s="24"/>
    </row>
    <row r="4" spans="1:54" s="9" customFormat="1" ht="12">
      <c r="A4" s="24"/>
      <c r="B4" s="25" t="s">
        <v>69</v>
      </c>
      <c r="C4" s="26">
        <v>1</v>
      </c>
      <c r="D4" s="26">
        <v>1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>
        <v>1</v>
      </c>
      <c r="T4" s="26">
        <v>1</v>
      </c>
      <c r="U4" s="26">
        <v>1</v>
      </c>
      <c r="V4" s="26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6">
        <v>1</v>
      </c>
      <c r="AH4" s="26">
        <v>1</v>
      </c>
      <c r="AI4" s="26">
        <v>1</v>
      </c>
      <c r="AJ4" s="26">
        <v>1</v>
      </c>
      <c r="AK4" s="26">
        <v>1</v>
      </c>
      <c r="AL4" s="26">
        <v>1</v>
      </c>
      <c r="AM4" s="26">
        <v>2</v>
      </c>
      <c r="AN4" s="26">
        <v>2</v>
      </c>
      <c r="AO4" s="26">
        <v>2</v>
      </c>
      <c r="AP4" s="26">
        <v>2</v>
      </c>
      <c r="AQ4" s="26">
        <v>2</v>
      </c>
      <c r="AR4" s="26">
        <v>2</v>
      </c>
      <c r="AS4" s="26">
        <v>2</v>
      </c>
      <c r="AT4" s="26">
        <v>2</v>
      </c>
      <c r="AU4" s="48">
        <v>2</v>
      </c>
      <c r="AV4" s="48">
        <v>3</v>
      </c>
      <c r="AW4" s="26">
        <v>3</v>
      </c>
      <c r="AX4" s="26">
        <v>3</v>
      </c>
      <c r="AY4" s="26">
        <v>3</v>
      </c>
      <c r="AZ4" s="26">
        <v>3</v>
      </c>
      <c r="BA4" s="24"/>
      <c r="BB4" s="24"/>
    </row>
    <row r="5" spans="1:54" s="20" customFormat="1" ht="12">
      <c r="A5" s="17" t="s">
        <v>68</v>
      </c>
      <c r="B5" s="18" t="s">
        <v>71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19" t="s">
        <v>17</v>
      </c>
      <c r="L5" s="19" t="s">
        <v>18</v>
      </c>
      <c r="M5" s="19" t="s">
        <v>39</v>
      </c>
      <c r="N5" s="19" t="s">
        <v>40</v>
      </c>
      <c r="O5" s="19" t="s">
        <v>41</v>
      </c>
      <c r="P5" s="19" t="s">
        <v>42</v>
      </c>
      <c r="Q5" s="19" t="s">
        <v>43</v>
      </c>
      <c r="R5" s="19" t="s">
        <v>44</v>
      </c>
      <c r="S5" s="19" t="s">
        <v>45</v>
      </c>
      <c r="T5" s="19" t="s">
        <v>46</v>
      </c>
      <c r="U5" s="19" t="s">
        <v>57</v>
      </c>
      <c r="V5" s="19" t="s">
        <v>58</v>
      </c>
      <c r="W5" s="19" t="s">
        <v>59</v>
      </c>
      <c r="X5" s="19" t="s">
        <v>60</v>
      </c>
      <c r="Y5" s="19" t="s">
        <v>61</v>
      </c>
      <c r="Z5" s="19" t="s">
        <v>62</v>
      </c>
      <c r="AA5" s="19" t="s">
        <v>63</v>
      </c>
      <c r="AB5" s="19" t="s">
        <v>64</v>
      </c>
      <c r="AC5" s="19" t="s">
        <v>65</v>
      </c>
      <c r="AD5" s="19" t="s">
        <v>66</v>
      </c>
      <c r="AE5" s="19" t="s">
        <v>83</v>
      </c>
      <c r="AF5" s="19" t="s">
        <v>84</v>
      </c>
      <c r="AG5" s="19" t="s">
        <v>87</v>
      </c>
      <c r="AH5" s="19" t="s">
        <v>88</v>
      </c>
      <c r="AI5" s="19" t="s">
        <v>89</v>
      </c>
      <c r="AJ5" s="19" t="s">
        <v>90</v>
      </c>
      <c r="AK5" s="19" t="s">
        <v>91</v>
      </c>
      <c r="AL5" s="19" t="s">
        <v>92</v>
      </c>
      <c r="AM5" s="19" t="s">
        <v>19</v>
      </c>
      <c r="AN5" s="19" t="s">
        <v>20</v>
      </c>
      <c r="AO5" s="19" t="s">
        <v>21</v>
      </c>
      <c r="AP5" s="19" t="s">
        <v>22</v>
      </c>
      <c r="AQ5" s="19" t="s">
        <v>23</v>
      </c>
      <c r="AR5" s="19" t="s">
        <v>24</v>
      </c>
      <c r="AS5" s="19" t="s">
        <v>25</v>
      </c>
      <c r="AT5" s="19" t="s">
        <v>26</v>
      </c>
      <c r="AU5" s="49" t="s">
        <v>27</v>
      </c>
      <c r="AV5" s="49" t="s">
        <v>93</v>
      </c>
      <c r="AW5" s="49" t="s">
        <v>94</v>
      </c>
      <c r="AX5" s="49" t="s">
        <v>95</v>
      </c>
      <c r="AY5" s="49" t="s">
        <v>96</v>
      </c>
      <c r="AZ5" s="49" t="s">
        <v>97</v>
      </c>
      <c r="BA5" s="64" t="str">
        <f>Результаты!J2</f>
        <v>Первичный бал</v>
      </c>
      <c r="BB5" s="64" t="str">
        <f>Результаты!K2</f>
        <v>Балл</v>
      </c>
    </row>
    <row r="6" spans="1:54" ht="12.75">
      <c r="A6">
        <v>1</v>
      </c>
      <c r="B6" t="str">
        <f>Результаты!B3&amp;" "&amp;Результаты!C3&amp;" "&amp;Результаты!D3</f>
        <v>  </v>
      </c>
      <c r="C6">
        <f>MID(Результаты!$G3,1,1)</f>
      </c>
      <c r="D6">
        <f>MID(Результаты!$G3,2,1)</f>
      </c>
      <c r="E6">
        <f>MID(Результаты!$G3,3,1)</f>
      </c>
      <c r="F6">
        <f>MID(Результаты!$G3,4,1)</f>
      </c>
      <c r="G6">
        <f>MID(Результаты!$G3,5,1)</f>
      </c>
      <c r="H6">
        <f>MID(Результаты!$G3,6,1)</f>
      </c>
      <c r="I6">
        <f>MID(Результаты!$G3,7,1)</f>
      </c>
      <c r="J6">
        <f>MID(Результаты!$G3,8,1)</f>
      </c>
      <c r="K6">
        <f>MID(Результаты!$G3,9,1)</f>
      </c>
      <c r="L6">
        <f>MID(Результаты!$G3,10,1)</f>
      </c>
      <c r="M6">
        <f>MID(Результаты!$G3,11,1)</f>
      </c>
      <c r="N6">
        <f>MID(Результаты!$G3,12,1)</f>
      </c>
      <c r="O6">
        <f>MID(Результаты!$G3,13,1)</f>
      </c>
      <c r="P6">
        <f>MID(Результаты!$G3,14,1)</f>
      </c>
      <c r="Q6">
        <f>MID(Результаты!$G3,15,1)</f>
      </c>
      <c r="R6">
        <f>MID(Результаты!$G3,16,1)</f>
      </c>
      <c r="S6">
        <f>MID(Результаты!$G3,17,1)</f>
      </c>
      <c r="T6">
        <f>MID(Результаты!$G3,18,1)</f>
      </c>
      <c r="U6">
        <f>MID(Результаты!$G3,19,1)</f>
      </c>
      <c r="V6">
        <f>MID(Результаты!$G3,20,1)</f>
      </c>
      <c r="W6">
        <f>MID(Результаты!$G3,21,1)</f>
      </c>
      <c r="X6">
        <f>MID(Результаты!$G3,22,1)</f>
      </c>
      <c r="Y6">
        <f>MID(Результаты!$G3,23,1)</f>
      </c>
      <c r="Z6">
        <f>MID(Результаты!$G3,24,1)</f>
      </c>
      <c r="AA6">
        <f>MID(Результаты!$G3,25,1)</f>
      </c>
      <c r="AB6">
        <f>MID(Результаты!$G3,26,1)</f>
      </c>
      <c r="AC6">
        <f>MID(Результаты!$G3,27,1)</f>
      </c>
      <c r="AD6">
        <f>MID(Результаты!$G3,28,1)</f>
      </c>
      <c r="AE6">
        <f>MID(Результаты!$G3,29,1)</f>
      </c>
      <c r="AF6">
        <f>MID(Результаты!$G3,30,1)</f>
      </c>
      <c r="AG6">
        <f>MID(Результаты!$G3,31,1)</f>
      </c>
      <c r="AH6">
        <f>MID(Результаты!$G3,32,1)</f>
      </c>
      <c r="AI6">
        <f>MID(Результаты!$G3,33,1)</f>
      </c>
      <c r="AJ6">
        <f>MID(Результаты!$G3,34,1)</f>
      </c>
      <c r="AK6">
        <f>MID(Результаты!$G3,35,1)</f>
      </c>
      <c r="AL6">
        <f>MID(Результаты!$G3,36,1)</f>
      </c>
      <c r="AM6" t="e">
        <f>VALUE(MID(Результаты!$H3,1,1))</f>
        <v>#VALUE!</v>
      </c>
      <c r="AN6" t="e">
        <f>VALUE(MID(Результаты!$H3,2,1))</f>
        <v>#VALUE!</v>
      </c>
      <c r="AO6" t="e">
        <f>VALUE(MID(Результаты!$H3,3,1))</f>
        <v>#VALUE!</v>
      </c>
      <c r="AP6" t="e">
        <f>VALUE(MID(Результаты!$H3,4,1))</f>
        <v>#VALUE!</v>
      </c>
      <c r="AQ6" t="e">
        <f>VALUE(MID(Результаты!$H3,5,1))</f>
        <v>#VALUE!</v>
      </c>
      <c r="AR6" t="e">
        <f>VALUE(MID(Результаты!$H3,6,1))</f>
        <v>#VALUE!</v>
      </c>
      <c r="AS6" t="e">
        <f>VALUE(MID(Результаты!$H3,7,1))</f>
        <v>#VALUE!</v>
      </c>
      <c r="AT6" t="e">
        <f>VALUE(MID(Результаты!$H3,8,1))</f>
        <v>#VALUE!</v>
      </c>
      <c r="AU6" t="e">
        <f>VALUE(MID(Результаты!$I3,1,1))</f>
        <v>#VALUE!</v>
      </c>
      <c r="AV6" t="e">
        <f>VALUE(MID(Результаты!$I3,5,1))</f>
        <v>#VALUE!</v>
      </c>
      <c r="AW6" t="e">
        <f>VALUE(MID(Результаты!$I3,9,1))</f>
        <v>#VALUE!</v>
      </c>
      <c r="AX6" t="e">
        <f>VALUE(MID(Результаты!$I3,13,1))</f>
        <v>#VALUE!</v>
      </c>
      <c r="AY6" t="e">
        <f>VALUE(MID(Результаты!$I3,17,1))</f>
        <v>#VALUE!</v>
      </c>
      <c r="AZ6" t="e">
        <f>VALUE(MID(Результаты!$I3,21,1))</f>
        <v>#VALUE!</v>
      </c>
      <c r="BA6">
        <f>Результаты!J3</f>
        <v>0</v>
      </c>
      <c r="BB6">
        <f>Результаты!K3</f>
        <v>0</v>
      </c>
    </row>
    <row r="7" spans="1:54" ht="12.75">
      <c r="A7">
        <v>2</v>
      </c>
      <c r="B7" t="str">
        <f>Результаты!B4&amp;" "&amp;Результаты!C4&amp;" "&amp;Результаты!D4</f>
        <v>  </v>
      </c>
      <c r="C7">
        <f>MID(Результаты!$G4,1,1)</f>
      </c>
      <c r="D7">
        <f>MID(Результаты!$G4,2,1)</f>
      </c>
      <c r="E7">
        <f>MID(Результаты!$G4,3,1)</f>
      </c>
      <c r="F7">
        <f>MID(Результаты!$G4,4,1)</f>
      </c>
      <c r="G7">
        <f>MID(Результаты!$G4,5,1)</f>
      </c>
      <c r="H7">
        <f>MID(Результаты!$G4,6,1)</f>
      </c>
      <c r="I7">
        <f>MID(Результаты!$G4,7,1)</f>
      </c>
      <c r="J7">
        <f>MID(Результаты!$G4,8,1)</f>
      </c>
      <c r="K7">
        <f>MID(Результаты!$G4,9,1)</f>
      </c>
      <c r="L7">
        <f>MID(Результаты!$G4,10,1)</f>
      </c>
      <c r="M7">
        <f>MID(Результаты!$G4,11,1)</f>
      </c>
      <c r="N7">
        <f>MID(Результаты!$G4,12,1)</f>
      </c>
      <c r="O7">
        <f>MID(Результаты!$G4,13,1)</f>
      </c>
      <c r="P7">
        <f>MID(Результаты!$G4,14,1)</f>
      </c>
      <c r="Q7">
        <f>MID(Результаты!$G4,15,1)</f>
      </c>
      <c r="R7">
        <f>MID(Результаты!$G4,16,1)</f>
      </c>
      <c r="S7">
        <f>MID(Результаты!$G4,17,1)</f>
      </c>
      <c r="T7">
        <f>MID(Результаты!$G4,18,1)</f>
      </c>
      <c r="U7">
        <f>MID(Результаты!$G4,19,1)</f>
      </c>
      <c r="V7">
        <f>MID(Результаты!$G4,20,1)</f>
      </c>
      <c r="W7">
        <f>MID(Результаты!$G4,21,1)</f>
      </c>
      <c r="X7">
        <f>MID(Результаты!$G4,22,1)</f>
      </c>
      <c r="Y7">
        <f>MID(Результаты!$G4,23,1)</f>
      </c>
      <c r="Z7">
        <f>MID(Результаты!$G4,24,1)</f>
      </c>
      <c r="AA7">
        <f>MID(Результаты!$G4,25,1)</f>
      </c>
      <c r="AB7">
        <f>MID(Результаты!$G4,26,1)</f>
      </c>
      <c r="AC7">
        <f>MID(Результаты!$G4,27,1)</f>
      </c>
      <c r="AD7">
        <f>MID(Результаты!$G4,28,1)</f>
      </c>
      <c r="AE7">
        <f>MID(Результаты!$G4,29,1)</f>
      </c>
      <c r="AF7">
        <f>MID(Результаты!$G4,30,1)</f>
      </c>
      <c r="AG7">
        <f>MID(Результаты!$G4,31,1)</f>
      </c>
      <c r="AH7">
        <f>MID(Результаты!$G4,32,1)</f>
      </c>
      <c r="AI7">
        <f>MID(Результаты!$G4,33,1)</f>
      </c>
      <c r="AJ7">
        <f>MID(Результаты!$G4,34,1)</f>
      </c>
      <c r="AK7">
        <f>MID(Результаты!$G4,35,1)</f>
      </c>
      <c r="AL7">
        <f>MID(Результаты!$G4,36,1)</f>
      </c>
      <c r="AM7" t="e">
        <f>VALUE(MID(Результаты!$H4,1,1))</f>
        <v>#VALUE!</v>
      </c>
      <c r="AN7" t="e">
        <f>VALUE(MID(Результаты!$H4,2,1))</f>
        <v>#VALUE!</v>
      </c>
      <c r="AO7" t="e">
        <f>VALUE(MID(Результаты!$H4,3,1))</f>
        <v>#VALUE!</v>
      </c>
      <c r="AP7" t="e">
        <f>VALUE(MID(Результаты!$H4,4,1))</f>
        <v>#VALUE!</v>
      </c>
      <c r="AQ7" t="e">
        <f>VALUE(MID(Результаты!$H4,5,1))</f>
        <v>#VALUE!</v>
      </c>
      <c r="AR7" t="e">
        <f>VALUE(MID(Результаты!$H4,6,1))</f>
        <v>#VALUE!</v>
      </c>
      <c r="AS7" t="e">
        <f>VALUE(MID(Результаты!$H4,7,1))</f>
        <v>#VALUE!</v>
      </c>
      <c r="AT7" t="e">
        <f>VALUE(MID(Результаты!$H4,8,1))</f>
        <v>#VALUE!</v>
      </c>
      <c r="AU7" t="e">
        <f>VALUE(MID(Результаты!$I4,1,1))</f>
        <v>#VALUE!</v>
      </c>
      <c r="AV7" t="e">
        <f>VALUE(MID(Результаты!$I4,5,1))</f>
        <v>#VALUE!</v>
      </c>
      <c r="AW7" t="e">
        <f>VALUE(MID(Результаты!$I4,9,1))</f>
        <v>#VALUE!</v>
      </c>
      <c r="AX7" t="e">
        <f>VALUE(MID(Результаты!$I4,13,1))</f>
        <v>#VALUE!</v>
      </c>
      <c r="AY7" t="e">
        <f>VALUE(MID(Результаты!$I4,17,1))</f>
        <v>#VALUE!</v>
      </c>
      <c r="AZ7" t="e">
        <f>VALUE(MID(Результаты!$I4,21,1))</f>
        <v>#VALUE!</v>
      </c>
      <c r="BA7">
        <f>Результаты!J4</f>
        <v>0</v>
      </c>
      <c r="BB7">
        <f>Результаты!K4</f>
        <v>0</v>
      </c>
    </row>
    <row r="8" spans="1:54" ht="12.75">
      <c r="A8">
        <v>3</v>
      </c>
      <c r="B8" t="str">
        <f>Результаты!B5&amp;" "&amp;Результаты!C5&amp;" "&amp;Результаты!D5</f>
        <v>  </v>
      </c>
      <c r="C8">
        <f>MID(Результаты!$G5,1,1)</f>
      </c>
      <c r="D8">
        <f>MID(Результаты!$G5,2,1)</f>
      </c>
      <c r="E8">
        <f>MID(Результаты!$G5,3,1)</f>
      </c>
      <c r="F8">
        <f>MID(Результаты!$G5,4,1)</f>
      </c>
      <c r="G8">
        <f>MID(Результаты!$G5,5,1)</f>
      </c>
      <c r="H8">
        <f>MID(Результаты!$G5,6,1)</f>
      </c>
      <c r="I8">
        <f>MID(Результаты!$G5,7,1)</f>
      </c>
      <c r="J8">
        <f>MID(Результаты!$G5,8,1)</f>
      </c>
      <c r="K8">
        <f>MID(Результаты!$G5,9,1)</f>
      </c>
      <c r="L8">
        <f>MID(Результаты!$G5,10,1)</f>
      </c>
      <c r="M8">
        <f>MID(Результаты!$G5,11,1)</f>
      </c>
      <c r="N8">
        <f>MID(Результаты!$G5,12,1)</f>
      </c>
      <c r="O8">
        <f>MID(Результаты!$G5,13,1)</f>
      </c>
      <c r="P8">
        <f>MID(Результаты!$G5,14,1)</f>
      </c>
      <c r="Q8">
        <f>MID(Результаты!$G5,15,1)</f>
      </c>
      <c r="R8">
        <f>MID(Результаты!$G5,16,1)</f>
      </c>
      <c r="S8">
        <f>MID(Результаты!$G5,17,1)</f>
      </c>
      <c r="T8">
        <f>MID(Результаты!$G5,18,1)</f>
      </c>
      <c r="U8">
        <f>MID(Результаты!$G5,19,1)</f>
      </c>
      <c r="V8">
        <f>MID(Результаты!$G5,20,1)</f>
      </c>
      <c r="W8">
        <f>MID(Результаты!$G5,21,1)</f>
      </c>
      <c r="X8">
        <f>MID(Результаты!$G5,22,1)</f>
      </c>
      <c r="Y8">
        <f>MID(Результаты!$G5,23,1)</f>
      </c>
      <c r="Z8">
        <f>MID(Результаты!$G5,24,1)</f>
      </c>
      <c r="AA8">
        <f>MID(Результаты!$G5,25,1)</f>
      </c>
      <c r="AB8">
        <f>MID(Результаты!$G5,26,1)</f>
      </c>
      <c r="AC8">
        <f>MID(Результаты!$G5,27,1)</f>
      </c>
      <c r="AD8">
        <f>MID(Результаты!$G5,28,1)</f>
      </c>
      <c r="AE8">
        <f>MID(Результаты!$G5,29,1)</f>
      </c>
      <c r="AF8">
        <f>MID(Результаты!$G5,30,1)</f>
      </c>
      <c r="AG8">
        <f>MID(Результаты!$G5,31,1)</f>
      </c>
      <c r="AH8">
        <f>MID(Результаты!$G5,32,1)</f>
      </c>
      <c r="AI8">
        <f>MID(Результаты!$G5,33,1)</f>
      </c>
      <c r="AJ8">
        <f>MID(Результаты!$G5,34,1)</f>
      </c>
      <c r="AK8">
        <f>MID(Результаты!$G5,35,1)</f>
      </c>
      <c r="AL8">
        <f>MID(Результаты!$G5,36,1)</f>
      </c>
      <c r="AM8" t="e">
        <f>VALUE(MID(Результаты!$H5,1,1))</f>
        <v>#VALUE!</v>
      </c>
      <c r="AN8" t="e">
        <f>VALUE(MID(Результаты!$H5,2,1))</f>
        <v>#VALUE!</v>
      </c>
      <c r="AO8" t="e">
        <f>VALUE(MID(Результаты!$H5,3,1))</f>
        <v>#VALUE!</v>
      </c>
      <c r="AP8" t="e">
        <f>VALUE(MID(Результаты!$H5,4,1))</f>
        <v>#VALUE!</v>
      </c>
      <c r="AQ8" t="e">
        <f>VALUE(MID(Результаты!$H5,5,1))</f>
        <v>#VALUE!</v>
      </c>
      <c r="AR8" t="e">
        <f>VALUE(MID(Результаты!$H5,6,1))</f>
        <v>#VALUE!</v>
      </c>
      <c r="AS8" t="e">
        <f>VALUE(MID(Результаты!$H5,7,1))</f>
        <v>#VALUE!</v>
      </c>
      <c r="AT8" t="e">
        <f>VALUE(MID(Результаты!$H5,8,1))</f>
        <v>#VALUE!</v>
      </c>
      <c r="AU8" t="e">
        <f>VALUE(MID(Результаты!$I5,1,1))</f>
        <v>#VALUE!</v>
      </c>
      <c r="AV8" t="e">
        <f>VALUE(MID(Результаты!$I5,5,1))</f>
        <v>#VALUE!</v>
      </c>
      <c r="AW8" t="e">
        <f>VALUE(MID(Результаты!$I5,9,1))</f>
        <v>#VALUE!</v>
      </c>
      <c r="AX8" t="e">
        <f>VALUE(MID(Результаты!$I5,13,1))</f>
        <v>#VALUE!</v>
      </c>
      <c r="AY8" t="e">
        <f>VALUE(MID(Результаты!$I5,17,1))</f>
        <v>#VALUE!</v>
      </c>
      <c r="AZ8" t="e">
        <f>VALUE(MID(Результаты!$I5,21,1))</f>
        <v>#VALUE!</v>
      </c>
      <c r="BA8">
        <f>Результаты!J5</f>
        <v>0</v>
      </c>
      <c r="BB8">
        <f>Результаты!K5</f>
        <v>0</v>
      </c>
    </row>
    <row r="9" spans="1:54" ht="12.75">
      <c r="A9">
        <v>4</v>
      </c>
      <c r="B9" t="str">
        <f>Результаты!B6&amp;" "&amp;Результаты!C6&amp;" "&amp;Результаты!D6</f>
        <v>  </v>
      </c>
      <c r="C9">
        <f>MID(Результаты!$G6,1,1)</f>
      </c>
      <c r="D9">
        <f>MID(Результаты!$G6,2,1)</f>
      </c>
      <c r="E9">
        <f>MID(Результаты!$G6,3,1)</f>
      </c>
      <c r="F9">
        <f>MID(Результаты!$G6,4,1)</f>
      </c>
      <c r="G9">
        <f>MID(Результаты!$G6,5,1)</f>
      </c>
      <c r="H9">
        <f>MID(Результаты!$G6,6,1)</f>
      </c>
      <c r="I9">
        <f>MID(Результаты!$G6,7,1)</f>
      </c>
      <c r="J9">
        <f>MID(Результаты!$G6,8,1)</f>
      </c>
      <c r="K9">
        <f>MID(Результаты!$G6,9,1)</f>
      </c>
      <c r="L9">
        <f>MID(Результаты!$G6,10,1)</f>
      </c>
      <c r="M9">
        <f>MID(Результаты!$G6,11,1)</f>
      </c>
      <c r="N9">
        <f>MID(Результаты!$G6,12,1)</f>
      </c>
      <c r="O9">
        <f>MID(Результаты!$G6,13,1)</f>
      </c>
      <c r="P9">
        <f>MID(Результаты!$G6,14,1)</f>
      </c>
      <c r="Q9">
        <f>MID(Результаты!$G6,15,1)</f>
      </c>
      <c r="R9">
        <f>MID(Результаты!$G6,16,1)</f>
      </c>
      <c r="S9">
        <f>MID(Результаты!$G6,17,1)</f>
      </c>
      <c r="T9">
        <f>MID(Результаты!$G6,18,1)</f>
      </c>
      <c r="U9">
        <f>MID(Результаты!$G6,19,1)</f>
      </c>
      <c r="V9">
        <f>MID(Результаты!$G6,20,1)</f>
      </c>
      <c r="W9">
        <f>MID(Результаты!$G6,21,1)</f>
      </c>
      <c r="X9">
        <f>MID(Результаты!$G6,22,1)</f>
      </c>
      <c r="Y9">
        <f>MID(Результаты!$G6,23,1)</f>
      </c>
      <c r="Z9">
        <f>MID(Результаты!$G6,24,1)</f>
      </c>
      <c r="AA9">
        <f>MID(Результаты!$G6,25,1)</f>
      </c>
      <c r="AB9">
        <f>MID(Результаты!$G6,26,1)</f>
      </c>
      <c r="AC9">
        <f>MID(Результаты!$G6,27,1)</f>
      </c>
      <c r="AD9">
        <f>MID(Результаты!$G6,28,1)</f>
      </c>
      <c r="AE9">
        <f>MID(Результаты!$G6,29,1)</f>
      </c>
      <c r="AF9">
        <f>MID(Результаты!$G6,30,1)</f>
      </c>
      <c r="AG9">
        <f>MID(Результаты!$G6,31,1)</f>
      </c>
      <c r="AH9">
        <f>MID(Результаты!$G6,32,1)</f>
      </c>
      <c r="AI9">
        <f>MID(Результаты!$G6,33,1)</f>
      </c>
      <c r="AJ9">
        <f>MID(Результаты!$G6,34,1)</f>
      </c>
      <c r="AK9">
        <f>MID(Результаты!$G6,35,1)</f>
      </c>
      <c r="AL9">
        <f>MID(Результаты!$G6,36,1)</f>
      </c>
      <c r="AM9" t="e">
        <f>VALUE(MID(Результаты!$H6,1,1))</f>
        <v>#VALUE!</v>
      </c>
      <c r="AN9" t="e">
        <f>VALUE(MID(Результаты!$H6,2,1))</f>
        <v>#VALUE!</v>
      </c>
      <c r="AO9" t="e">
        <f>VALUE(MID(Результаты!$H6,3,1))</f>
        <v>#VALUE!</v>
      </c>
      <c r="AP9" t="e">
        <f>VALUE(MID(Результаты!$H6,4,1))</f>
        <v>#VALUE!</v>
      </c>
      <c r="AQ9" t="e">
        <f>VALUE(MID(Результаты!$H6,5,1))</f>
        <v>#VALUE!</v>
      </c>
      <c r="AR9" t="e">
        <f>VALUE(MID(Результаты!$H6,6,1))</f>
        <v>#VALUE!</v>
      </c>
      <c r="AS9" t="e">
        <f>VALUE(MID(Результаты!$H6,7,1))</f>
        <v>#VALUE!</v>
      </c>
      <c r="AT9" t="e">
        <f>VALUE(MID(Результаты!$H6,8,1))</f>
        <v>#VALUE!</v>
      </c>
      <c r="AU9" t="e">
        <f>VALUE(MID(Результаты!$I6,1,1))</f>
        <v>#VALUE!</v>
      </c>
      <c r="AV9" t="e">
        <f>VALUE(MID(Результаты!$I6,5,1))</f>
        <v>#VALUE!</v>
      </c>
      <c r="AW9" t="e">
        <f>VALUE(MID(Результаты!$I6,9,1))</f>
        <v>#VALUE!</v>
      </c>
      <c r="AX9" t="e">
        <f>VALUE(MID(Результаты!$I6,13,1))</f>
        <v>#VALUE!</v>
      </c>
      <c r="AY9" t="e">
        <f>VALUE(MID(Результаты!$I6,17,1))</f>
        <v>#VALUE!</v>
      </c>
      <c r="AZ9" t="e">
        <f>VALUE(MID(Результаты!$I6,21,1))</f>
        <v>#VALUE!</v>
      </c>
      <c r="BA9">
        <f>Результаты!J6</f>
        <v>0</v>
      </c>
      <c r="BB9">
        <f>Результаты!K6</f>
        <v>0</v>
      </c>
    </row>
    <row r="10" spans="1:54" ht="12.75">
      <c r="A10">
        <v>5</v>
      </c>
      <c r="B10" t="str">
        <f>Результаты!B7&amp;" "&amp;Результаты!C7&amp;" "&amp;Результаты!D7</f>
        <v>  </v>
      </c>
      <c r="C10">
        <f>MID(Результаты!$G7,1,1)</f>
      </c>
      <c r="D10">
        <f>MID(Результаты!$G7,2,1)</f>
      </c>
      <c r="E10">
        <f>MID(Результаты!$G7,3,1)</f>
      </c>
      <c r="F10">
        <f>MID(Результаты!$G7,4,1)</f>
      </c>
      <c r="G10">
        <f>MID(Результаты!$G7,5,1)</f>
      </c>
      <c r="H10">
        <f>MID(Результаты!$G7,6,1)</f>
      </c>
      <c r="I10">
        <f>MID(Результаты!$G7,7,1)</f>
      </c>
      <c r="J10">
        <f>MID(Результаты!$G7,8,1)</f>
      </c>
      <c r="K10">
        <f>MID(Результаты!$G7,9,1)</f>
      </c>
      <c r="L10">
        <f>MID(Результаты!$G7,10,1)</f>
      </c>
      <c r="M10">
        <f>MID(Результаты!$G7,11,1)</f>
      </c>
      <c r="N10">
        <f>MID(Результаты!$G7,12,1)</f>
      </c>
      <c r="O10">
        <f>MID(Результаты!$G7,13,1)</f>
      </c>
      <c r="P10">
        <f>MID(Результаты!$G7,14,1)</f>
      </c>
      <c r="Q10">
        <f>MID(Результаты!$G7,15,1)</f>
      </c>
      <c r="R10">
        <f>MID(Результаты!$G7,16,1)</f>
      </c>
      <c r="S10">
        <f>MID(Результаты!$G7,17,1)</f>
      </c>
      <c r="T10">
        <f>MID(Результаты!$G7,18,1)</f>
      </c>
      <c r="U10">
        <f>MID(Результаты!$G7,19,1)</f>
      </c>
      <c r="V10">
        <f>MID(Результаты!$G7,20,1)</f>
      </c>
      <c r="W10">
        <f>MID(Результаты!$G7,21,1)</f>
      </c>
      <c r="X10">
        <f>MID(Результаты!$G7,22,1)</f>
      </c>
      <c r="Y10">
        <f>MID(Результаты!$G7,23,1)</f>
      </c>
      <c r="Z10">
        <f>MID(Результаты!$G7,24,1)</f>
      </c>
      <c r="AA10">
        <f>MID(Результаты!$G7,25,1)</f>
      </c>
      <c r="AB10">
        <f>MID(Результаты!$G7,26,1)</f>
      </c>
      <c r="AC10">
        <f>MID(Результаты!$G7,27,1)</f>
      </c>
      <c r="AD10">
        <f>MID(Результаты!$G7,28,1)</f>
      </c>
      <c r="AE10">
        <f>MID(Результаты!$G7,29,1)</f>
      </c>
      <c r="AF10">
        <f>MID(Результаты!$G7,30,1)</f>
      </c>
      <c r="AG10">
        <f>MID(Результаты!$G7,31,1)</f>
      </c>
      <c r="AH10">
        <f>MID(Результаты!$G7,32,1)</f>
      </c>
      <c r="AI10">
        <f>MID(Результаты!$G7,33,1)</f>
      </c>
      <c r="AJ10">
        <f>MID(Результаты!$G7,34,1)</f>
      </c>
      <c r="AK10">
        <f>MID(Результаты!$G7,35,1)</f>
      </c>
      <c r="AL10">
        <f>MID(Результаты!$G7,36,1)</f>
      </c>
      <c r="AM10" t="e">
        <f>VALUE(MID(Результаты!$H7,1,1))</f>
        <v>#VALUE!</v>
      </c>
      <c r="AN10" t="e">
        <f>VALUE(MID(Результаты!$H7,2,1))</f>
        <v>#VALUE!</v>
      </c>
      <c r="AO10" t="e">
        <f>VALUE(MID(Результаты!$H7,3,1))</f>
        <v>#VALUE!</v>
      </c>
      <c r="AP10" t="e">
        <f>VALUE(MID(Результаты!$H7,4,1))</f>
        <v>#VALUE!</v>
      </c>
      <c r="AQ10" t="e">
        <f>VALUE(MID(Результаты!$H7,5,1))</f>
        <v>#VALUE!</v>
      </c>
      <c r="AR10" t="e">
        <f>VALUE(MID(Результаты!$H7,6,1))</f>
        <v>#VALUE!</v>
      </c>
      <c r="AS10" t="e">
        <f>VALUE(MID(Результаты!$H7,7,1))</f>
        <v>#VALUE!</v>
      </c>
      <c r="AT10" t="e">
        <f>VALUE(MID(Результаты!$H7,8,1))</f>
        <v>#VALUE!</v>
      </c>
      <c r="AU10" t="e">
        <f>VALUE(MID(Результаты!$I7,1,1))</f>
        <v>#VALUE!</v>
      </c>
      <c r="AV10" t="e">
        <f>VALUE(MID(Результаты!$I7,5,1))</f>
        <v>#VALUE!</v>
      </c>
      <c r="AW10" t="e">
        <f>VALUE(MID(Результаты!$I7,9,1))</f>
        <v>#VALUE!</v>
      </c>
      <c r="AX10" t="e">
        <f>VALUE(MID(Результаты!$I7,13,1))</f>
        <v>#VALUE!</v>
      </c>
      <c r="AY10" t="e">
        <f>VALUE(MID(Результаты!$I7,17,1))</f>
        <v>#VALUE!</v>
      </c>
      <c r="AZ10" t="e">
        <f>VALUE(MID(Результаты!$I7,21,1))</f>
        <v>#VALUE!</v>
      </c>
      <c r="BA10">
        <f>Результаты!J7</f>
        <v>0</v>
      </c>
      <c r="BB10">
        <f>Результаты!K7</f>
        <v>0</v>
      </c>
    </row>
    <row r="11" spans="1:54" ht="12.75">
      <c r="A11">
        <v>6</v>
      </c>
      <c r="B11" t="str">
        <f>Результаты!B8&amp;" "&amp;Результаты!C8&amp;" "&amp;Результаты!D8</f>
        <v>  </v>
      </c>
      <c r="C11">
        <f>MID(Результаты!$G8,1,1)</f>
      </c>
      <c r="D11">
        <f>MID(Результаты!$G8,2,1)</f>
      </c>
      <c r="E11">
        <f>MID(Результаты!$G8,3,1)</f>
      </c>
      <c r="F11">
        <f>MID(Результаты!$G8,4,1)</f>
      </c>
      <c r="G11">
        <f>MID(Результаты!$G8,5,1)</f>
      </c>
      <c r="H11">
        <f>MID(Результаты!$G8,6,1)</f>
      </c>
      <c r="I11">
        <f>MID(Результаты!$G8,7,1)</f>
      </c>
      <c r="J11">
        <f>MID(Результаты!$G8,8,1)</f>
      </c>
      <c r="K11">
        <f>MID(Результаты!$G8,9,1)</f>
      </c>
      <c r="L11">
        <f>MID(Результаты!$G8,10,1)</f>
      </c>
      <c r="M11">
        <f>MID(Результаты!$G8,11,1)</f>
      </c>
      <c r="N11">
        <f>MID(Результаты!$G8,12,1)</f>
      </c>
      <c r="O11">
        <f>MID(Результаты!$G8,13,1)</f>
      </c>
      <c r="P11">
        <f>MID(Результаты!$G8,14,1)</f>
      </c>
      <c r="Q11">
        <f>MID(Результаты!$G8,15,1)</f>
      </c>
      <c r="R11">
        <f>MID(Результаты!$G8,16,1)</f>
      </c>
      <c r="S11">
        <f>MID(Результаты!$G8,17,1)</f>
      </c>
      <c r="T11">
        <f>MID(Результаты!$G8,18,1)</f>
      </c>
      <c r="U11">
        <f>MID(Результаты!$G8,19,1)</f>
      </c>
      <c r="V11">
        <f>MID(Результаты!$G8,20,1)</f>
      </c>
      <c r="W11">
        <f>MID(Результаты!$G8,21,1)</f>
      </c>
      <c r="X11">
        <f>MID(Результаты!$G8,22,1)</f>
      </c>
      <c r="Y11">
        <f>MID(Результаты!$G8,23,1)</f>
      </c>
      <c r="Z11">
        <f>MID(Результаты!$G8,24,1)</f>
      </c>
      <c r="AA11">
        <f>MID(Результаты!$G8,25,1)</f>
      </c>
      <c r="AB11">
        <f>MID(Результаты!$G8,26,1)</f>
      </c>
      <c r="AC11">
        <f>MID(Результаты!$G8,27,1)</f>
      </c>
      <c r="AD11">
        <f>MID(Результаты!$G8,28,1)</f>
      </c>
      <c r="AE11">
        <f>MID(Результаты!$G8,29,1)</f>
      </c>
      <c r="AF11">
        <f>MID(Результаты!$G8,30,1)</f>
      </c>
      <c r="AG11">
        <f>MID(Результаты!$G8,31,1)</f>
      </c>
      <c r="AH11">
        <f>MID(Результаты!$G8,32,1)</f>
      </c>
      <c r="AI11">
        <f>MID(Результаты!$G8,33,1)</f>
      </c>
      <c r="AJ11">
        <f>MID(Результаты!$G8,34,1)</f>
      </c>
      <c r="AK11">
        <f>MID(Результаты!$G8,35,1)</f>
      </c>
      <c r="AL11">
        <f>MID(Результаты!$G8,36,1)</f>
      </c>
      <c r="AM11" t="e">
        <f>VALUE(MID(Результаты!$H8,1,1))</f>
        <v>#VALUE!</v>
      </c>
      <c r="AN11" t="e">
        <f>VALUE(MID(Результаты!$H8,2,1))</f>
        <v>#VALUE!</v>
      </c>
      <c r="AO11" t="e">
        <f>VALUE(MID(Результаты!$H8,3,1))</f>
        <v>#VALUE!</v>
      </c>
      <c r="AP11" t="e">
        <f>VALUE(MID(Результаты!$H8,4,1))</f>
        <v>#VALUE!</v>
      </c>
      <c r="AQ11" t="e">
        <f>VALUE(MID(Результаты!$H8,5,1))</f>
        <v>#VALUE!</v>
      </c>
      <c r="AR11" t="e">
        <f>VALUE(MID(Результаты!$H8,6,1))</f>
        <v>#VALUE!</v>
      </c>
      <c r="AS11" t="e">
        <f>VALUE(MID(Результаты!$H8,7,1))</f>
        <v>#VALUE!</v>
      </c>
      <c r="AT11" t="e">
        <f>VALUE(MID(Результаты!$H8,8,1))</f>
        <v>#VALUE!</v>
      </c>
      <c r="AU11" t="e">
        <f>VALUE(MID(Результаты!$I8,1,1))</f>
        <v>#VALUE!</v>
      </c>
      <c r="AV11" t="e">
        <f>VALUE(MID(Результаты!$I8,5,1))</f>
        <v>#VALUE!</v>
      </c>
      <c r="AW11" t="e">
        <f>VALUE(MID(Результаты!$I8,9,1))</f>
        <v>#VALUE!</v>
      </c>
      <c r="AX11" t="e">
        <f>VALUE(MID(Результаты!$I8,13,1))</f>
        <v>#VALUE!</v>
      </c>
      <c r="AY11" t="e">
        <f>VALUE(MID(Результаты!$I8,17,1))</f>
        <v>#VALUE!</v>
      </c>
      <c r="AZ11" t="e">
        <f>VALUE(MID(Результаты!$I8,21,1))</f>
        <v>#VALUE!</v>
      </c>
      <c r="BA11">
        <f>Результаты!J8</f>
        <v>0</v>
      </c>
      <c r="BB11">
        <f>Результаты!K8</f>
        <v>0</v>
      </c>
    </row>
    <row r="12" spans="1:54" ht="12.75">
      <c r="A12">
        <v>7</v>
      </c>
      <c r="B12" t="str">
        <f>Результаты!B9&amp;" "&amp;Результаты!C9&amp;" "&amp;Результаты!D9</f>
        <v>  </v>
      </c>
      <c r="C12">
        <f>MID(Результаты!$G9,1,1)</f>
      </c>
      <c r="D12">
        <f>MID(Результаты!$G9,2,1)</f>
      </c>
      <c r="E12">
        <f>MID(Результаты!$G9,3,1)</f>
      </c>
      <c r="F12">
        <f>MID(Результаты!$G9,4,1)</f>
      </c>
      <c r="G12">
        <f>MID(Результаты!$G9,5,1)</f>
      </c>
      <c r="H12">
        <f>MID(Результаты!$G9,6,1)</f>
      </c>
      <c r="I12">
        <f>MID(Результаты!$G9,7,1)</f>
      </c>
      <c r="J12">
        <f>MID(Результаты!$G9,8,1)</f>
      </c>
      <c r="K12">
        <f>MID(Результаты!$G9,9,1)</f>
      </c>
      <c r="L12">
        <f>MID(Результаты!$G9,10,1)</f>
      </c>
      <c r="M12">
        <f>MID(Результаты!$G9,11,1)</f>
      </c>
      <c r="N12">
        <f>MID(Результаты!$G9,12,1)</f>
      </c>
      <c r="O12">
        <f>MID(Результаты!$G9,13,1)</f>
      </c>
      <c r="P12">
        <f>MID(Результаты!$G9,14,1)</f>
      </c>
      <c r="Q12">
        <f>MID(Результаты!$G9,15,1)</f>
      </c>
      <c r="R12">
        <f>MID(Результаты!$G9,16,1)</f>
      </c>
      <c r="S12">
        <f>MID(Результаты!$G9,17,1)</f>
      </c>
      <c r="T12">
        <f>MID(Результаты!$G9,18,1)</f>
      </c>
      <c r="U12">
        <f>MID(Результаты!$G9,19,1)</f>
      </c>
      <c r="V12">
        <f>MID(Результаты!$G9,20,1)</f>
      </c>
      <c r="W12">
        <f>MID(Результаты!$G9,21,1)</f>
      </c>
      <c r="X12">
        <f>MID(Результаты!$G9,22,1)</f>
      </c>
      <c r="Y12">
        <f>MID(Результаты!$G9,23,1)</f>
      </c>
      <c r="Z12">
        <f>MID(Результаты!$G9,24,1)</f>
      </c>
      <c r="AA12">
        <f>MID(Результаты!$G9,25,1)</f>
      </c>
      <c r="AB12">
        <f>MID(Результаты!$G9,26,1)</f>
      </c>
      <c r="AC12">
        <f>MID(Результаты!$G9,27,1)</f>
      </c>
      <c r="AD12">
        <f>MID(Результаты!$G9,28,1)</f>
      </c>
      <c r="AE12">
        <f>MID(Результаты!$G9,29,1)</f>
      </c>
      <c r="AF12">
        <f>MID(Результаты!$G9,30,1)</f>
      </c>
      <c r="AG12">
        <f>MID(Результаты!$G9,31,1)</f>
      </c>
      <c r="AH12">
        <f>MID(Результаты!$G9,32,1)</f>
      </c>
      <c r="AI12">
        <f>MID(Результаты!$G9,33,1)</f>
      </c>
      <c r="AJ12">
        <f>MID(Результаты!$G9,34,1)</f>
      </c>
      <c r="AK12">
        <f>MID(Результаты!$G9,35,1)</f>
      </c>
      <c r="AL12">
        <f>MID(Результаты!$G9,36,1)</f>
      </c>
      <c r="AM12" t="e">
        <f>VALUE(MID(Результаты!$H9,1,1))</f>
        <v>#VALUE!</v>
      </c>
      <c r="AN12" t="e">
        <f>VALUE(MID(Результаты!$H9,2,1))</f>
        <v>#VALUE!</v>
      </c>
      <c r="AO12" t="e">
        <f>VALUE(MID(Результаты!$H9,3,1))</f>
        <v>#VALUE!</v>
      </c>
      <c r="AP12" t="e">
        <f>VALUE(MID(Результаты!$H9,4,1))</f>
        <v>#VALUE!</v>
      </c>
      <c r="AQ12" t="e">
        <f>VALUE(MID(Результаты!$H9,5,1))</f>
        <v>#VALUE!</v>
      </c>
      <c r="AR12" t="e">
        <f>VALUE(MID(Результаты!$H9,6,1))</f>
        <v>#VALUE!</v>
      </c>
      <c r="AS12" t="e">
        <f>VALUE(MID(Результаты!$H9,7,1))</f>
        <v>#VALUE!</v>
      </c>
      <c r="AT12" t="e">
        <f>VALUE(MID(Результаты!$H9,8,1))</f>
        <v>#VALUE!</v>
      </c>
      <c r="AU12" t="e">
        <f>VALUE(MID(Результаты!$I9,1,1))</f>
        <v>#VALUE!</v>
      </c>
      <c r="AV12" t="e">
        <f>VALUE(MID(Результаты!$I9,5,1))</f>
        <v>#VALUE!</v>
      </c>
      <c r="AW12" t="e">
        <f>VALUE(MID(Результаты!$I9,9,1))</f>
        <v>#VALUE!</v>
      </c>
      <c r="AX12" t="e">
        <f>VALUE(MID(Результаты!$I9,13,1))</f>
        <v>#VALUE!</v>
      </c>
      <c r="AY12" t="e">
        <f>VALUE(MID(Результаты!$I9,17,1))</f>
        <v>#VALUE!</v>
      </c>
      <c r="AZ12" t="e">
        <f>VALUE(MID(Результаты!$I9,21,1))</f>
        <v>#VALUE!</v>
      </c>
      <c r="BA12">
        <f>Результаты!J9</f>
        <v>0</v>
      </c>
      <c r="BB12">
        <f>Результаты!K9</f>
        <v>0</v>
      </c>
    </row>
    <row r="13" spans="1:54" ht="12.75">
      <c r="A13">
        <v>8</v>
      </c>
      <c r="B13" t="str">
        <f>Результаты!B10&amp;" "&amp;Результаты!C10&amp;" "&amp;Результаты!D10</f>
        <v>  </v>
      </c>
      <c r="C13">
        <f>MID(Результаты!$G10,1,1)</f>
      </c>
      <c r="D13">
        <f>MID(Результаты!$G10,2,1)</f>
      </c>
      <c r="E13">
        <f>MID(Результаты!$G10,3,1)</f>
      </c>
      <c r="F13">
        <f>MID(Результаты!$G10,4,1)</f>
      </c>
      <c r="G13">
        <f>MID(Результаты!$G10,5,1)</f>
      </c>
      <c r="H13">
        <f>MID(Результаты!$G10,6,1)</f>
      </c>
      <c r="I13">
        <f>MID(Результаты!$G10,7,1)</f>
      </c>
      <c r="J13">
        <f>MID(Результаты!$G10,8,1)</f>
      </c>
      <c r="K13">
        <f>MID(Результаты!$G10,9,1)</f>
      </c>
      <c r="L13">
        <f>MID(Результаты!$G10,10,1)</f>
      </c>
      <c r="M13">
        <f>MID(Результаты!$G10,11,1)</f>
      </c>
      <c r="N13">
        <f>MID(Результаты!$G10,12,1)</f>
      </c>
      <c r="O13">
        <f>MID(Результаты!$G10,13,1)</f>
      </c>
      <c r="P13">
        <f>MID(Результаты!$G10,14,1)</f>
      </c>
      <c r="Q13">
        <f>MID(Результаты!$G10,15,1)</f>
      </c>
      <c r="R13">
        <f>MID(Результаты!$G10,16,1)</f>
      </c>
      <c r="S13">
        <f>MID(Результаты!$G10,17,1)</f>
      </c>
      <c r="T13">
        <f>MID(Результаты!$G10,18,1)</f>
      </c>
      <c r="U13">
        <f>MID(Результаты!$G10,19,1)</f>
      </c>
      <c r="V13">
        <f>MID(Результаты!$G10,20,1)</f>
      </c>
      <c r="W13">
        <f>MID(Результаты!$G10,21,1)</f>
      </c>
      <c r="X13">
        <f>MID(Результаты!$G10,22,1)</f>
      </c>
      <c r="Y13">
        <f>MID(Результаты!$G10,23,1)</f>
      </c>
      <c r="Z13">
        <f>MID(Результаты!$G10,24,1)</f>
      </c>
      <c r="AA13">
        <f>MID(Результаты!$G10,25,1)</f>
      </c>
      <c r="AB13">
        <f>MID(Результаты!$G10,26,1)</f>
      </c>
      <c r="AC13">
        <f>MID(Результаты!$G10,27,1)</f>
      </c>
      <c r="AD13">
        <f>MID(Результаты!$G10,28,1)</f>
      </c>
      <c r="AE13">
        <f>MID(Результаты!$G10,29,1)</f>
      </c>
      <c r="AF13">
        <f>MID(Результаты!$G10,30,1)</f>
      </c>
      <c r="AG13">
        <f>MID(Результаты!$G10,31,1)</f>
      </c>
      <c r="AH13">
        <f>MID(Результаты!$G10,32,1)</f>
      </c>
      <c r="AI13">
        <f>MID(Результаты!$G10,33,1)</f>
      </c>
      <c r="AJ13">
        <f>MID(Результаты!$G10,34,1)</f>
      </c>
      <c r="AK13">
        <f>MID(Результаты!$G10,35,1)</f>
      </c>
      <c r="AL13">
        <f>MID(Результаты!$G10,36,1)</f>
      </c>
      <c r="AM13" t="e">
        <f>VALUE(MID(Результаты!$H10,1,1))</f>
        <v>#VALUE!</v>
      </c>
      <c r="AN13" t="e">
        <f>VALUE(MID(Результаты!$H10,2,1))</f>
        <v>#VALUE!</v>
      </c>
      <c r="AO13" t="e">
        <f>VALUE(MID(Результаты!$H10,3,1))</f>
        <v>#VALUE!</v>
      </c>
      <c r="AP13" t="e">
        <f>VALUE(MID(Результаты!$H10,4,1))</f>
        <v>#VALUE!</v>
      </c>
      <c r="AQ13" t="e">
        <f>VALUE(MID(Результаты!$H10,5,1))</f>
        <v>#VALUE!</v>
      </c>
      <c r="AR13" t="e">
        <f>VALUE(MID(Результаты!$H10,6,1))</f>
        <v>#VALUE!</v>
      </c>
      <c r="AS13" t="e">
        <f>VALUE(MID(Результаты!$H10,7,1))</f>
        <v>#VALUE!</v>
      </c>
      <c r="AT13" t="e">
        <f>VALUE(MID(Результаты!$H10,8,1))</f>
        <v>#VALUE!</v>
      </c>
      <c r="AU13" t="e">
        <f>VALUE(MID(Результаты!$I10,1,1))</f>
        <v>#VALUE!</v>
      </c>
      <c r="AV13" t="e">
        <f>VALUE(MID(Результаты!$I10,5,1))</f>
        <v>#VALUE!</v>
      </c>
      <c r="AW13" t="e">
        <f>VALUE(MID(Результаты!$I10,9,1))</f>
        <v>#VALUE!</v>
      </c>
      <c r="AX13" t="e">
        <f>VALUE(MID(Результаты!$I10,13,1))</f>
        <v>#VALUE!</v>
      </c>
      <c r="AY13" t="e">
        <f>VALUE(MID(Результаты!$I10,17,1))</f>
        <v>#VALUE!</v>
      </c>
      <c r="AZ13" t="e">
        <f>VALUE(MID(Результаты!$I10,21,1))</f>
        <v>#VALUE!</v>
      </c>
      <c r="BA13">
        <f>Результаты!J10</f>
        <v>0</v>
      </c>
      <c r="BB13">
        <f>Результаты!K10</f>
        <v>0</v>
      </c>
    </row>
    <row r="14" spans="1:54" ht="12.75">
      <c r="A14">
        <v>9</v>
      </c>
      <c r="B14" t="str">
        <f>Результаты!B11&amp;" "&amp;Результаты!C11&amp;" "&amp;Результаты!D11</f>
        <v>  </v>
      </c>
      <c r="C14">
        <f>MID(Результаты!$G11,1,1)</f>
      </c>
      <c r="D14">
        <f>MID(Результаты!$G11,2,1)</f>
      </c>
      <c r="E14">
        <f>MID(Результаты!$G11,3,1)</f>
      </c>
      <c r="F14">
        <f>MID(Результаты!$G11,4,1)</f>
      </c>
      <c r="G14">
        <f>MID(Результаты!$G11,5,1)</f>
      </c>
      <c r="H14">
        <f>MID(Результаты!$G11,6,1)</f>
      </c>
      <c r="I14">
        <f>MID(Результаты!$G11,7,1)</f>
      </c>
      <c r="J14">
        <f>MID(Результаты!$G11,8,1)</f>
      </c>
      <c r="K14">
        <f>MID(Результаты!$G11,9,1)</f>
      </c>
      <c r="L14">
        <f>MID(Результаты!$G11,10,1)</f>
      </c>
      <c r="M14">
        <f>MID(Результаты!$G11,11,1)</f>
      </c>
      <c r="N14">
        <f>MID(Результаты!$G11,12,1)</f>
      </c>
      <c r="O14">
        <f>MID(Результаты!$G11,13,1)</f>
      </c>
      <c r="P14">
        <f>MID(Результаты!$G11,14,1)</f>
      </c>
      <c r="Q14">
        <f>MID(Результаты!$G11,15,1)</f>
      </c>
      <c r="R14">
        <f>MID(Результаты!$G11,16,1)</f>
      </c>
      <c r="S14">
        <f>MID(Результаты!$G11,17,1)</f>
      </c>
      <c r="T14">
        <f>MID(Результаты!$G11,18,1)</f>
      </c>
      <c r="U14">
        <f>MID(Результаты!$G11,19,1)</f>
      </c>
      <c r="V14">
        <f>MID(Результаты!$G11,20,1)</f>
      </c>
      <c r="W14">
        <f>MID(Результаты!$G11,21,1)</f>
      </c>
      <c r="X14">
        <f>MID(Результаты!$G11,22,1)</f>
      </c>
      <c r="Y14">
        <f>MID(Результаты!$G11,23,1)</f>
      </c>
      <c r="Z14">
        <f>MID(Результаты!$G11,24,1)</f>
      </c>
      <c r="AA14">
        <f>MID(Результаты!$G11,25,1)</f>
      </c>
      <c r="AB14">
        <f>MID(Результаты!$G11,26,1)</f>
      </c>
      <c r="AC14">
        <f>MID(Результаты!$G11,27,1)</f>
      </c>
      <c r="AD14">
        <f>MID(Результаты!$G11,28,1)</f>
      </c>
      <c r="AE14">
        <f>MID(Результаты!$G11,29,1)</f>
      </c>
      <c r="AF14">
        <f>MID(Результаты!$G11,30,1)</f>
      </c>
      <c r="AG14">
        <f>MID(Результаты!$G11,31,1)</f>
      </c>
      <c r="AH14">
        <f>MID(Результаты!$G11,32,1)</f>
      </c>
      <c r="AI14">
        <f>MID(Результаты!$G11,33,1)</f>
      </c>
      <c r="AJ14">
        <f>MID(Результаты!$G11,34,1)</f>
      </c>
      <c r="AK14">
        <f>MID(Результаты!$G11,35,1)</f>
      </c>
      <c r="AL14">
        <f>MID(Результаты!$G11,36,1)</f>
      </c>
      <c r="AM14" t="e">
        <f>VALUE(MID(Результаты!$H11,1,1))</f>
        <v>#VALUE!</v>
      </c>
      <c r="AN14" t="e">
        <f>VALUE(MID(Результаты!$H11,2,1))</f>
        <v>#VALUE!</v>
      </c>
      <c r="AO14" t="e">
        <f>VALUE(MID(Результаты!$H11,3,1))</f>
        <v>#VALUE!</v>
      </c>
      <c r="AP14" t="e">
        <f>VALUE(MID(Результаты!$H11,4,1))</f>
        <v>#VALUE!</v>
      </c>
      <c r="AQ14" t="e">
        <f>VALUE(MID(Результаты!$H11,5,1))</f>
        <v>#VALUE!</v>
      </c>
      <c r="AR14" t="e">
        <f>VALUE(MID(Результаты!$H11,6,1))</f>
        <v>#VALUE!</v>
      </c>
      <c r="AS14" t="e">
        <f>VALUE(MID(Результаты!$H11,7,1))</f>
        <v>#VALUE!</v>
      </c>
      <c r="AT14" t="e">
        <f>VALUE(MID(Результаты!$H11,8,1))</f>
        <v>#VALUE!</v>
      </c>
      <c r="AU14" t="e">
        <f>VALUE(MID(Результаты!$I11,1,1))</f>
        <v>#VALUE!</v>
      </c>
      <c r="AV14" t="e">
        <f>VALUE(MID(Результаты!$I11,5,1))</f>
        <v>#VALUE!</v>
      </c>
      <c r="AW14" t="e">
        <f>VALUE(MID(Результаты!$I11,9,1))</f>
        <v>#VALUE!</v>
      </c>
      <c r="AX14" t="e">
        <f>VALUE(MID(Результаты!$I11,13,1))</f>
        <v>#VALUE!</v>
      </c>
      <c r="AY14" t="e">
        <f>VALUE(MID(Результаты!$I11,17,1))</f>
        <v>#VALUE!</v>
      </c>
      <c r="AZ14" t="e">
        <f>VALUE(MID(Результаты!$I11,21,1))</f>
        <v>#VALUE!</v>
      </c>
      <c r="BA14">
        <f>Результаты!J11</f>
        <v>0</v>
      </c>
      <c r="BB14">
        <f>Результаты!K11</f>
        <v>0</v>
      </c>
    </row>
    <row r="15" spans="1:54" ht="12.75">
      <c r="A15">
        <v>10</v>
      </c>
      <c r="B15" t="str">
        <f>Результаты!B12&amp;" "&amp;Результаты!C12&amp;" "&amp;Результаты!D12</f>
        <v>  </v>
      </c>
      <c r="C15">
        <f>MID(Результаты!$G12,1,1)</f>
      </c>
      <c r="D15">
        <f>MID(Результаты!$G12,2,1)</f>
      </c>
      <c r="E15">
        <f>MID(Результаты!$G12,3,1)</f>
      </c>
      <c r="F15">
        <f>MID(Результаты!$G12,4,1)</f>
      </c>
      <c r="G15">
        <f>MID(Результаты!$G12,5,1)</f>
      </c>
      <c r="H15">
        <f>MID(Результаты!$G12,6,1)</f>
      </c>
      <c r="I15">
        <f>MID(Результаты!$G12,7,1)</f>
      </c>
      <c r="J15">
        <f>MID(Результаты!$G12,8,1)</f>
      </c>
      <c r="K15">
        <f>MID(Результаты!$G12,9,1)</f>
      </c>
      <c r="L15">
        <f>MID(Результаты!$G12,10,1)</f>
      </c>
      <c r="M15">
        <f>MID(Результаты!$G12,11,1)</f>
      </c>
      <c r="N15">
        <f>MID(Результаты!$G12,12,1)</f>
      </c>
      <c r="O15">
        <f>MID(Результаты!$G12,13,1)</f>
      </c>
      <c r="P15">
        <f>MID(Результаты!$G12,14,1)</f>
      </c>
      <c r="Q15">
        <f>MID(Результаты!$G12,15,1)</f>
      </c>
      <c r="R15">
        <f>MID(Результаты!$G12,16,1)</f>
      </c>
      <c r="S15">
        <f>MID(Результаты!$G12,17,1)</f>
      </c>
      <c r="T15">
        <f>MID(Результаты!$G12,18,1)</f>
      </c>
      <c r="U15">
        <f>MID(Результаты!$G12,19,1)</f>
      </c>
      <c r="V15">
        <f>MID(Результаты!$G12,20,1)</f>
      </c>
      <c r="W15">
        <f>MID(Результаты!$G12,21,1)</f>
      </c>
      <c r="X15">
        <f>MID(Результаты!$G12,22,1)</f>
      </c>
      <c r="Y15">
        <f>MID(Результаты!$G12,23,1)</f>
      </c>
      <c r="Z15">
        <f>MID(Результаты!$G12,24,1)</f>
      </c>
      <c r="AA15">
        <f>MID(Результаты!$G12,25,1)</f>
      </c>
      <c r="AB15">
        <f>MID(Результаты!$G12,26,1)</f>
      </c>
      <c r="AC15">
        <f>MID(Результаты!$G12,27,1)</f>
      </c>
      <c r="AD15">
        <f>MID(Результаты!$G12,28,1)</f>
      </c>
      <c r="AE15">
        <f>MID(Результаты!$G12,29,1)</f>
      </c>
      <c r="AF15">
        <f>MID(Результаты!$G12,30,1)</f>
      </c>
      <c r="AG15">
        <f>MID(Результаты!$G12,31,1)</f>
      </c>
      <c r="AH15">
        <f>MID(Результаты!$G12,32,1)</f>
      </c>
      <c r="AI15">
        <f>MID(Результаты!$G12,33,1)</f>
      </c>
      <c r="AJ15">
        <f>MID(Результаты!$G12,34,1)</f>
      </c>
      <c r="AK15">
        <f>MID(Результаты!$G12,35,1)</f>
      </c>
      <c r="AL15">
        <f>MID(Результаты!$G12,36,1)</f>
      </c>
      <c r="AM15" t="e">
        <f>VALUE(MID(Результаты!$H12,1,1))</f>
        <v>#VALUE!</v>
      </c>
      <c r="AN15" t="e">
        <f>VALUE(MID(Результаты!$H12,2,1))</f>
        <v>#VALUE!</v>
      </c>
      <c r="AO15" t="e">
        <f>VALUE(MID(Результаты!$H12,3,1))</f>
        <v>#VALUE!</v>
      </c>
      <c r="AP15" t="e">
        <f>VALUE(MID(Результаты!$H12,4,1))</f>
        <v>#VALUE!</v>
      </c>
      <c r="AQ15" t="e">
        <f>VALUE(MID(Результаты!$H12,5,1))</f>
        <v>#VALUE!</v>
      </c>
      <c r="AR15" t="e">
        <f>VALUE(MID(Результаты!$H12,6,1))</f>
        <v>#VALUE!</v>
      </c>
      <c r="AS15" t="e">
        <f>VALUE(MID(Результаты!$H12,7,1))</f>
        <v>#VALUE!</v>
      </c>
      <c r="AT15" t="e">
        <f>VALUE(MID(Результаты!$H12,8,1))</f>
        <v>#VALUE!</v>
      </c>
      <c r="AU15" t="e">
        <f>VALUE(MID(Результаты!$I12,1,1))</f>
        <v>#VALUE!</v>
      </c>
      <c r="AV15" t="e">
        <f>VALUE(MID(Результаты!$I12,5,1))</f>
        <v>#VALUE!</v>
      </c>
      <c r="AW15" t="e">
        <f>VALUE(MID(Результаты!$I12,9,1))</f>
        <v>#VALUE!</v>
      </c>
      <c r="AX15" t="e">
        <f>VALUE(MID(Результаты!$I12,13,1))</f>
        <v>#VALUE!</v>
      </c>
      <c r="AY15" t="e">
        <f>VALUE(MID(Результаты!$I12,17,1))</f>
        <v>#VALUE!</v>
      </c>
      <c r="AZ15" t="e">
        <f>VALUE(MID(Результаты!$I12,21,1))</f>
        <v>#VALUE!</v>
      </c>
      <c r="BA15">
        <f>Результаты!J12</f>
        <v>0</v>
      </c>
      <c r="BB15">
        <f>Результаты!K12</f>
        <v>0</v>
      </c>
    </row>
    <row r="16" spans="1:54" ht="12.75">
      <c r="A16">
        <v>11</v>
      </c>
      <c r="B16" t="str">
        <f>Результаты!B13&amp;" "&amp;Результаты!C13&amp;" "&amp;Результаты!D13</f>
        <v>  </v>
      </c>
      <c r="C16">
        <f>MID(Результаты!$G13,1,1)</f>
      </c>
      <c r="D16">
        <f>MID(Результаты!$G13,2,1)</f>
      </c>
      <c r="E16">
        <f>MID(Результаты!$G13,3,1)</f>
      </c>
      <c r="F16">
        <f>MID(Результаты!$G13,4,1)</f>
      </c>
      <c r="G16">
        <f>MID(Результаты!$G13,5,1)</f>
      </c>
      <c r="H16">
        <f>MID(Результаты!$G13,6,1)</f>
      </c>
      <c r="I16">
        <f>MID(Результаты!$G13,7,1)</f>
      </c>
      <c r="J16">
        <f>MID(Результаты!$G13,8,1)</f>
      </c>
      <c r="K16">
        <f>MID(Результаты!$G13,9,1)</f>
      </c>
      <c r="L16">
        <f>MID(Результаты!$G13,10,1)</f>
      </c>
      <c r="M16">
        <f>MID(Результаты!$G13,11,1)</f>
      </c>
      <c r="N16">
        <f>MID(Результаты!$G13,12,1)</f>
      </c>
      <c r="O16">
        <f>MID(Результаты!$G13,13,1)</f>
      </c>
      <c r="P16">
        <f>MID(Результаты!$G13,14,1)</f>
      </c>
      <c r="Q16">
        <f>MID(Результаты!$G13,15,1)</f>
      </c>
      <c r="R16">
        <f>MID(Результаты!$G13,16,1)</f>
      </c>
      <c r="S16">
        <f>MID(Результаты!$G13,17,1)</f>
      </c>
      <c r="T16">
        <f>MID(Результаты!$G13,18,1)</f>
      </c>
      <c r="U16">
        <f>MID(Результаты!$G13,19,1)</f>
      </c>
      <c r="V16">
        <f>MID(Результаты!$G13,20,1)</f>
      </c>
      <c r="W16">
        <f>MID(Результаты!$G13,21,1)</f>
      </c>
      <c r="X16">
        <f>MID(Результаты!$G13,22,1)</f>
      </c>
      <c r="Y16">
        <f>MID(Результаты!$G13,23,1)</f>
      </c>
      <c r="Z16">
        <f>MID(Результаты!$G13,24,1)</f>
      </c>
      <c r="AA16">
        <f>MID(Результаты!$G13,25,1)</f>
      </c>
      <c r="AB16">
        <f>MID(Результаты!$G13,26,1)</f>
      </c>
      <c r="AC16">
        <f>MID(Результаты!$G13,27,1)</f>
      </c>
      <c r="AD16">
        <f>MID(Результаты!$G13,28,1)</f>
      </c>
      <c r="AE16">
        <f>MID(Результаты!$G13,29,1)</f>
      </c>
      <c r="AF16">
        <f>MID(Результаты!$G13,30,1)</f>
      </c>
      <c r="AG16">
        <f>MID(Результаты!$G13,31,1)</f>
      </c>
      <c r="AH16">
        <f>MID(Результаты!$G13,32,1)</f>
      </c>
      <c r="AI16">
        <f>MID(Результаты!$G13,33,1)</f>
      </c>
      <c r="AJ16">
        <f>MID(Результаты!$G13,34,1)</f>
      </c>
      <c r="AK16">
        <f>MID(Результаты!$G13,35,1)</f>
      </c>
      <c r="AL16">
        <f>MID(Результаты!$G13,36,1)</f>
      </c>
      <c r="AM16" t="e">
        <f>VALUE(MID(Результаты!$H13,1,1))</f>
        <v>#VALUE!</v>
      </c>
      <c r="AN16" t="e">
        <f>VALUE(MID(Результаты!$H13,2,1))</f>
        <v>#VALUE!</v>
      </c>
      <c r="AO16" t="e">
        <f>VALUE(MID(Результаты!$H13,3,1))</f>
        <v>#VALUE!</v>
      </c>
      <c r="AP16" t="e">
        <f>VALUE(MID(Результаты!$H13,4,1))</f>
        <v>#VALUE!</v>
      </c>
      <c r="AQ16" t="e">
        <f>VALUE(MID(Результаты!$H13,5,1))</f>
        <v>#VALUE!</v>
      </c>
      <c r="AR16" t="e">
        <f>VALUE(MID(Результаты!$H13,6,1))</f>
        <v>#VALUE!</v>
      </c>
      <c r="AS16" t="e">
        <f>VALUE(MID(Результаты!$H13,7,1))</f>
        <v>#VALUE!</v>
      </c>
      <c r="AT16" t="e">
        <f>VALUE(MID(Результаты!$H13,8,1))</f>
        <v>#VALUE!</v>
      </c>
      <c r="AU16" t="e">
        <f>VALUE(MID(Результаты!$I13,1,1))</f>
        <v>#VALUE!</v>
      </c>
      <c r="AV16" t="e">
        <f>VALUE(MID(Результаты!$I13,5,1))</f>
        <v>#VALUE!</v>
      </c>
      <c r="AW16" t="e">
        <f>VALUE(MID(Результаты!$I13,9,1))</f>
        <v>#VALUE!</v>
      </c>
      <c r="AX16" t="e">
        <f>VALUE(MID(Результаты!$I13,13,1))</f>
        <v>#VALUE!</v>
      </c>
      <c r="AY16" t="e">
        <f>VALUE(MID(Результаты!$I13,17,1))</f>
        <v>#VALUE!</v>
      </c>
      <c r="AZ16" t="e">
        <f>VALUE(MID(Результаты!$I13,21,1))</f>
        <v>#VALUE!</v>
      </c>
      <c r="BA16">
        <f>Результаты!J13</f>
        <v>0</v>
      </c>
      <c r="BB16">
        <f>Результаты!K13</f>
        <v>0</v>
      </c>
    </row>
    <row r="17" spans="1:54" ht="12.75">
      <c r="A17">
        <v>12</v>
      </c>
      <c r="B17" t="str">
        <f>Результаты!B14&amp;" "&amp;Результаты!C14&amp;" "&amp;Результаты!D14</f>
        <v>  </v>
      </c>
      <c r="C17">
        <f>MID(Результаты!$G14,1,1)</f>
      </c>
      <c r="D17">
        <f>MID(Результаты!$G14,2,1)</f>
      </c>
      <c r="E17">
        <f>MID(Результаты!$G14,3,1)</f>
      </c>
      <c r="F17">
        <f>MID(Результаты!$G14,4,1)</f>
      </c>
      <c r="G17">
        <f>MID(Результаты!$G14,5,1)</f>
      </c>
      <c r="H17">
        <f>MID(Результаты!$G14,6,1)</f>
      </c>
      <c r="I17">
        <f>MID(Результаты!$G14,7,1)</f>
      </c>
      <c r="J17">
        <f>MID(Результаты!$G14,8,1)</f>
      </c>
      <c r="K17">
        <f>MID(Результаты!$G14,9,1)</f>
      </c>
      <c r="L17">
        <f>MID(Результаты!$G14,10,1)</f>
      </c>
      <c r="M17">
        <f>MID(Результаты!$G14,11,1)</f>
      </c>
      <c r="N17">
        <f>MID(Результаты!$G14,12,1)</f>
      </c>
      <c r="O17">
        <f>MID(Результаты!$G14,13,1)</f>
      </c>
      <c r="P17">
        <f>MID(Результаты!$G14,14,1)</f>
      </c>
      <c r="Q17">
        <f>MID(Результаты!$G14,15,1)</f>
      </c>
      <c r="R17">
        <f>MID(Результаты!$G14,16,1)</f>
      </c>
      <c r="S17">
        <f>MID(Результаты!$G14,17,1)</f>
      </c>
      <c r="T17">
        <f>MID(Результаты!$G14,18,1)</f>
      </c>
      <c r="U17">
        <f>MID(Результаты!$G14,19,1)</f>
      </c>
      <c r="V17">
        <f>MID(Результаты!$G14,20,1)</f>
      </c>
      <c r="W17">
        <f>MID(Результаты!$G14,21,1)</f>
      </c>
      <c r="X17">
        <f>MID(Результаты!$G14,22,1)</f>
      </c>
      <c r="Y17">
        <f>MID(Результаты!$G14,23,1)</f>
      </c>
      <c r="Z17">
        <f>MID(Результаты!$G14,24,1)</f>
      </c>
      <c r="AA17">
        <f>MID(Результаты!$G14,25,1)</f>
      </c>
      <c r="AB17">
        <f>MID(Результаты!$G14,26,1)</f>
      </c>
      <c r="AC17">
        <f>MID(Результаты!$G14,27,1)</f>
      </c>
      <c r="AD17">
        <f>MID(Результаты!$G14,28,1)</f>
      </c>
      <c r="AE17">
        <f>MID(Результаты!$G14,29,1)</f>
      </c>
      <c r="AF17">
        <f>MID(Результаты!$G14,30,1)</f>
      </c>
      <c r="AG17">
        <f>MID(Результаты!$G14,31,1)</f>
      </c>
      <c r="AH17">
        <f>MID(Результаты!$G14,32,1)</f>
      </c>
      <c r="AI17">
        <f>MID(Результаты!$G14,33,1)</f>
      </c>
      <c r="AJ17">
        <f>MID(Результаты!$G14,34,1)</f>
      </c>
      <c r="AK17">
        <f>MID(Результаты!$G14,35,1)</f>
      </c>
      <c r="AL17">
        <f>MID(Результаты!$G14,36,1)</f>
      </c>
      <c r="AM17" t="e">
        <f>VALUE(MID(Результаты!$H14,1,1))</f>
        <v>#VALUE!</v>
      </c>
      <c r="AN17" t="e">
        <f>VALUE(MID(Результаты!$H14,2,1))</f>
        <v>#VALUE!</v>
      </c>
      <c r="AO17" t="e">
        <f>VALUE(MID(Результаты!$H14,3,1))</f>
        <v>#VALUE!</v>
      </c>
      <c r="AP17" t="e">
        <f>VALUE(MID(Результаты!$H14,4,1))</f>
        <v>#VALUE!</v>
      </c>
      <c r="AQ17" t="e">
        <f>VALUE(MID(Результаты!$H14,5,1))</f>
        <v>#VALUE!</v>
      </c>
      <c r="AR17" t="e">
        <f>VALUE(MID(Результаты!$H14,6,1))</f>
        <v>#VALUE!</v>
      </c>
      <c r="AS17" t="e">
        <f>VALUE(MID(Результаты!$H14,7,1))</f>
        <v>#VALUE!</v>
      </c>
      <c r="AT17" t="e">
        <f>VALUE(MID(Результаты!$H14,8,1))</f>
        <v>#VALUE!</v>
      </c>
      <c r="AU17" t="e">
        <f>VALUE(MID(Результаты!$I14,1,1))</f>
        <v>#VALUE!</v>
      </c>
      <c r="AV17" t="e">
        <f>VALUE(MID(Результаты!$I14,5,1))</f>
        <v>#VALUE!</v>
      </c>
      <c r="AW17" t="e">
        <f>VALUE(MID(Результаты!$I14,9,1))</f>
        <v>#VALUE!</v>
      </c>
      <c r="AX17" t="e">
        <f>VALUE(MID(Результаты!$I14,13,1))</f>
        <v>#VALUE!</v>
      </c>
      <c r="AY17" t="e">
        <f>VALUE(MID(Результаты!$I14,17,1))</f>
        <v>#VALUE!</v>
      </c>
      <c r="AZ17" t="e">
        <f>VALUE(MID(Результаты!$I14,21,1))</f>
        <v>#VALUE!</v>
      </c>
      <c r="BA17">
        <f>Результаты!J14</f>
        <v>0</v>
      </c>
      <c r="BB17">
        <f>Результаты!K14</f>
        <v>0</v>
      </c>
    </row>
    <row r="18" spans="1:54" ht="12.75">
      <c r="A18">
        <v>13</v>
      </c>
      <c r="B18" t="str">
        <f>Результаты!B15&amp;" "&amp;Результаты!C15&amp;" "&amp;Результаты!D15</f>
        <v>  </v>
      </c>
      <c r="C18">
        <f>MID(Результаты!$G15,1,1)</f>
      </c>
      <c r="D18">
        <f>MID(Результаты!$G15,2,1)</f>
      </c>
      <c r="E18">
        <f>MID(Результаты!$G15,3,1)</f>
      </c>
      <c r="F18">
        <f>MID(Результаты!$G15,4,1)</f>
      </c>
      <c r="G18">
        <f>MID(Результаты!$G15,5,1)</f>
      </c>
      <c r="H18">
        <f>MID(Результаты!$G15,6,1)</f>
      </c>
      <c r="I18">
        <f>MID(Результаты!$G15,7,1)</f>
      </c>
      <c r="J18">
        <f>MID(Результаты!$G15,8,1)</f>
      </c>
      <c r="K18">
        <f>MID(Результаты!$G15,9,1)</f>
      </c>
      <c r="L18">
        <f>MID(Результаты!$G15,10,1)</f>
      </c>
      <c r="M18">
        <f>MID(Результаты!$G15,11,1)</f>
      </c>
      <c r="N18">
        <f>MID(Результаты!$G15,12,1)</f>
      </c>
      <c r="O18">
        <f>MID(Результаты!$G15,13,1)</f>
      </c>
      <c r="P18">
        <f>MID(Результаты!$G15,14,1)</f>
      </c>
      <c r="Q18">
        <f>MID(Результаты!$G15,15,1)</f>
      </c>
      <c r="R18">
        <f>MID(Результаты!$G15,16,1)</f>
      </c>
      <c r="S18">
        <f>MID(Результаты!$G15,17,1)</f>
      </c>
      <c r="T18">
        <f>MID(Результаты!$G15,18,1)</f>
      </c>
      <c r="U18">
        <f>MID(Результаты!$G15,19,1)</f>
      </c>
      <c r="V18">
        <f>MID(Результаты!$G15,20,1)</f>
      </c>
      <c r="W18">
        <f>MID(Результаты!$G15,21,1)</f>
      </c>
      <c r="X18">
        <f>MID(Результаты!$G15,22,1)</f>
      </c>
      <c r="Y18">
        <f>MID(Результаты!$G15,23,1)</f>
      </c>
      <c r="Z18">
        <f>MID(Результаты!$G15,24,1)</f>
      </c>
      <c r="AA18">
        <f>MID(Результаты!$G15,25,1)</f>
      </c>
      <c r="AB18">
        <f>MID(Результаты!$G15,26,1)</f>
      </c>
      <c r="AC18">
        <f>MID(Результаты!$G15,27,1)</f>
      </c>
      <c r="AD18">
        <f>MID(Результаты!$G15,28,1)</f>
      </c>
      <c r="AE18">
        <f>MID(Результаты!$G15,29,1)</f>
      </c>
      <c r="AF18">
        <f>MID(Результаты!$G15,30,1)</f>
      </c>
      <c r="AG18">
        <f>MID(Результаты!$G15,31,1)</f>
      </c>
      <c r="AH18">
        <f>MID(Результаты!$G15,32,1)</f>
      </c>
      <c r="AI18">
        <f>MID(Результаты!$G15,33,1)</f>
      </c>
      <c r="AJ18">
        <f>MID(Результаты!$G15,34,1)</f>
      </c>
      <c r="AK18">
        <f>MID(Результаты!$G15,35,1)</f>
      </c>
      <c r="AL18">
        <f>MID(Результаты!$G15,36,1)</f>
      </c>
      <c r="AM18" t="e">
        <f>VALUE(MID(Результаты!$H15,1,1))</f>
        <v>#VALUE!</v>
      </c>
      <c r="AN18" t="e">
        <f>VALUE(MID(Результаты!$H15,2,1))</f>
        <v>#VALUE!</v>
      </c>
      <c r="AO18" t="e">
        <f>VALUE(MID(Результаты!$H15,3,1))</f>
        <v>#VALUE!</v>
      </c>
      <c r="AP18" t="e">
        <f>VALUE(MID(Результаты!$H15,4,1))</f>
        <v>#VALUE!</v>
      </c>
      <c r="AQ18" t="e">
        <f>VALUE(MID(Результаты!$H15,5,1))</f>
        <v>#VALUE!</v>
      </c>
      <c r="AR18" t="e">
        <f>VALUE(MID(Результаты!$H15,6,1))</f>
        <v>#VALUE!</v>
      </c>
      <c r="AS18" t="e">
        <f>VALUE(MID(Результаты!$H15,7,1))</f>
        <v>#VALUE!</v>
      </c>
      <c r="AT18" t="e">
        <f>VALUE(MID(Результаты!$H15,8,1))</f>
        <v>#VALUE!</v>
      </c>
      <c r="AU18" t="e">
        <f>VALUE(MID(Результаты!$I15,1,1))</f>
        <v>#VALUE!</v>
      </c>
      <c r="AV18" t="e">
        <f>VALUE(MID(Результаты!$I15,5,1))</f>
        <v>#VALUE!</v>
      </c>
      <c r="AW18" t="e">
        <f>VALUE(MID(Результаты!$I15,9,1))</f>
        <v>#VALUE!</v>
      </c>
      <c r="AX18" t="e">
        <f>VALUE(MID(Результаты!$I15,13,1))</f>
        <v>#VALUE!</v>
      </c>
      <c r="AY18" t="e">
        <f>VALUE(MID(Результаты!$I15,17,1))</f>
        <v>#VALUE!</v>
      </c>
      <c r="AZ18" t="e">
        <f>VALUE(MID(Результаты!$I15,21,1))</f>
        <v>#VALUE!</v>
      </c>
      <c r="BA18">
        <f>Результаты!J15</f>
        <v>0</v>
      </c>
      <c r="BB18">
        <f>Результаты!K15</f>
        <v>0</v>
      </c>
    </row>
    <row r="19" spans="1:54" ht="12.75">
      <c r="A19">
        <v>14</v>
      </c>
      <c r="B19" t="str">
        <f>Результаты!B16&amp;" "&amp;Результаты!C16&amp;" "&amp;Результаты!D16</f>
        <v>  </v>
      </c>
      <c r="C19">
        <f>MID(Результаты!$G16,1,1)</f>
      </c>
      <c r="D19">
        <f>MID(Результаты!$G16,2,1)</f>
      </c>
      <c r="E19">
        <f>MID(Результаты!$G16,3,1)</f>
      </c>
      <c r="F19">
        <f>MID(Результаты!$G16,4,1)</f>
      </c>
      <c r="G19">
        <f>MID(Результаты!$G16,5,1)</f>
      </c>
      <c r="H19">
        <f>MID(Результаты!$G16,6,1)</f>
      </c>
      <c r="I19">
        <f>MID(Результаты!$G16,7,1)</f>
      </c>
      <c r="J19">
        <f>MID(Результаты!$G16,8,1)</f>
      </c>
      <c r="K19">
        <f>MID(Результаты!$G16,9,1)</f>
      </c>
      <c r="L19">
        <f>MID(Результаты!$G16,10,1)</f>
      </c>
      <c r="M19">
        <f>MID(Результаты!$G16,11,1)</f>
      </c>
      <c r="N19">
        <f>MID(Результаты!$G16,12,1)</f>
      </c>
      <c r="O19">
        <f>MID(Результаты!$G16,13,1)</f>
      </c>
      <c r="P19">
        <f>MID(Результаты!$G16,14,1)</f>
      </c>
      <c r="Q19">
        <f>MID(Результаты!$G16,15,1)</f>
      </c>
      <c r="R19">
        <f>MID(Результаты!$G16,16,1)</f>
      </c>
      <c r="S19">
        <f>MID(Результаты!$G16,17,1)</f>
      </c>
      <c r="T19">
        <f>MID(Результаты!$G16,18,1)</f>
      </c>
      <c r="U19">
        <f>MID(Результаты!$G16,19,1)</f>
      </c>
      <c r="V19">
        <f>MID(Результаты!$G16,20,1)</f>
      </c>
      <c r="W19">
        <f>MID(Результаты!$G16,21,1)</f>
      </c>
      <c r="X19">
        <f>MID(Результаты!$G16,22,1)</f>
      </c>
      <c r="Y19">
        <f>MID(Результаты!$G16,23,1)</f>
      </c>
      <c r="Z19">
        <f>MID(Результаты!$G16,24,1)</f>
      </c>
      <c r="AA19">
        <f>MID(Результаты!$G16,25,1)</f>
      </c>
      <c r="AB19">
        <f>MID(Результаты!$G16,26,1)</f>
      </c>
      <c r="AC19">
        <f>MID(Результаты!$G16,27,1)</f>
      </c>
      <c r="AD19">
        <f>MID(Результаты!$G16,28,1)</f>
      </c>
      <c r="AE19">
        <f>MID(Результаты!$G16,29,1)</f>
      </c>
      <c r="AF19">
        <f>MID(Результаты!$G16,30,1)</f>
      </c>
      <c r="AG19">
        <f>MID(Результаты!$G16,31,1)</f>
      </c>
      <c r="AH19">
        <f>MID(Результаты!$G16,32,1)</f>
      </c>
      <c r="AI19">
        <f>MID(Результаты!$G16,33,1)</f>
      </c>
      <c r="AJ19">
        <f>MID(Результаты!$G16,34,1)</f>
      </c>
      <c r="AK19">
        <f>MID(Результаты!$G16,35,1)</f>
      </c>
      <c r="AL19">
        <f>MID(Результаты!$G16,36,1)</f>
      </c>
      <c r="AM19" t="e">
        <f>VALUE(MID(Результаты!$H16,1,1))</f>
        <v>#VALUE!</v>
      </c>
      <c r="AN19" t="e">
        <f>VALUE(MID(Результаты!$H16,2,1))</f>
        <v>#VALUE!</v>
      </c>
      <c r="AO19" t="e">
        <f>VALUE(MID(Результаты!$H16,3,1))</f>
        <v>#VALUE!</v>
      </c>
      <c r="AP19" t="e">
        <f>VALUE(MID(Результаты!$H16,4,1))</f>
        <v>#VALUE!</v>
      </c>
      <c r="AQ19" t="e">
        <f>VALUE(MID(Результаты!$H16,5,1))</f>
        <v>#VALUE!</v>
      </c>
      <c r="AR19" t="e">
        <f>VALUE(MID(Результаты!$H16,6,1))</f>
        <v>#VALUE!</v>
      </c>
      <c r="AS19" t="e">
        <f>VALUE(MID(Результаты!$H16,7,1))</f>
        <v>#VALUE!</v>
      </c>
      <c r="AT19" t="e">
        <f>VALUE(MID(Результаты!$H16,8,1))</f>
        <v>#VALUE!</v>
      </c>
      <c r="AU19" t="e">
        <f>VALUE(MID(Результаты!$I16,1,1))</f>
        <v>#VALUE!</v>
      </c>
      <c r="AV19" t="e">
        <f>VALUE(MID(Результаты!$I16,5,1))</f>
        <v>#VALUE!</v>
      </c>
      <c r="AW19" t="e">
        <f>VALUE(MID(Результаты!$I16,9,1))</f>
        <v>#VALUE!</v>
      </c>
      <c r="AX19" t="e">
        <f>VALUE(MID(Результаты!$I16,13,1))</f>
        <v>#VALUE!</v>
      </c>
      <c r="AY19" t="e">
        <f>VALUE(MID(Результаты!$I16,17,1))</f>
        <v>#VALUE!</v>
      </c>
      <c r="AZ19" t="e">
        <f>VALUE(MID(Результаты!$I16,21,1))</f>
        <v>#VALUE!</v>
      </c>
      <c r="BA19">
        <f>Результаты!J16</f>
        <v>0</v>
      </c>
      <c r="BB19">
        <f>Результаты!K16</f>
        <v>0</v>
      </c>
    </row>
    <row r="20" spans="1:54" ht="12.75">
      <c r="A20">
        <v>15</v>
      </c>
      <c r="B20" t="str">
        <f>Результаты!B17&amp;" "&amp;Результаты!C17&amp;" "&amp;Результаты!D17</f>
        <v>  </v>
      </c>
      <c r="C20">
        <f>MID(Результаты!$G17,1,1)</f>
      </c>
      <c r="D20">
        <f>MID(Результаты!$G17,2,1)</f>
      </c>
      <c r="E20">
        <f>MID(Результаты!$G17,3,1)</f>
      </c>
      <c r="F20">
        <f>MID(Результаты!$G17,4,1)</f>
      </c>
      <c r="G20">
        <f>MID(Результаты!$G17,5,1)</f>
      </c>
      <c r="H20">
        <f>MID(Результаты!$G17,6,1)</f>
      </c>
      <c r="I20">
        <f>MID(Результаты!$G17,7,1)</f>
      </c>
      <c r="J20">
        <f>MID(Результаты!$G17,8,1)</f>
      </c>
      <c r="K20">
        <f>MID(Результаты!$G17,9,1)</f>
      </c>
      <c r="L20">
        <f>MID(Результаты!$G17,10,1)</f>
      </c>
      <c r="M20">
        <f>MID(Результаты!$G17,11,1)</f>
      </c>
      <c r="N20">
        <f>MID(Результаты!$G17,12,1)</f>
      </c>
      <c r="O20">
        <f>MID(Результаты!$G17,13,1)</f>
      </c>
      <c r="P20">
        <f>MID(Результаты!$G17,14,1)</f>
      </c>
      <c r="Q20">
        <f>MID(Результаты!$G17,15,1)</f>
      </c>
      <c r="R20">
        <f>MID(Результаты!$G17,16,1)</f>
      </c>
      <c r="S20">
        <f>MID(Результаты!$G17,17,1)</f>
      </c>
      <c r="T20">
        <f>MID(Результаты!$G17,18,1)</f>
      </c>
      <c r="U20">
        <f>MID(Результаты!$G17,19,1)</f>
      </c>
      <c r="V20">
        <f>MID(Результаты!$G17,20,1)</f>
      </c>
      <c r="W20">
        <f>MID(Результаты!$G17,21,1)</f>
      </c>
      <c r="X20">
        <f>MID(Результаты!$G17,22,1)</f>
      </c>
      <c r="Y20">
        <f>MID(Результаты!$G17,23,1)</f>
      </c>
      <c r="Z20">
        <f>MID(Результаты!$G17,24,1)</f>
      </c>
      <c r="AA20">
        <f>MID(Результаты!$G17,25,1)</f>
      </c>
      <c r="AB20">
        <f>MID(Результаты!$G17,26,1)</f>
      </c>
      <c r="AC20">
        <f>MID(Результаты!$G17,27,1)</f>
      </c>
      <c r="AD20">
        <f>MID(Результаты!$G17,28,1)</f>
      </c>
      <c r="AE20">
        <f>MID(Результаты!$G17,29,1)</f>
      </c>
      <c r="AF20">
        <f>MID(Результаты!$G17,30,1)</f>
      </c>
      <c r="AG20">
        <f>MID(Результаты!$G17,31,1)</f>
      </c>
      <c r="AH20">
        <f>MID(Результаты!$G17,32,1)</f>
      </c>
      <c r="AI20">
        <f>MID(Результаты!$G17,33,1)</f>
      </c>
      <c r="AJ20">
        <f>MID(Результаты!$G17,34,1)</f>
      </c>
      <c r="AK20">
        <f>MID(Результаты!$G17,35,1)</f>
      </c>
      <c r="AL20">
        <f>MID(Результаты!$G17,36,1)</f>
      </c>
      <c r="AM20" t="e">
        <f>VALUE(MID(Результаты!$H17,1,1))</f>
        <v>#VALUE!</v>
      </c>
      <c r="AN20" t="e">
        <f>VALUE(MID(Результаты!$H17,2,1))</f>
        <v>#VALUE!</v>
      </c>
      <c r="AO20" t="e">
        <f>VALUE(MID(Результаты!$H17,3,1))</f>
        <v>#VALUE!</v>
      </c>
      <c r="AP20" t="e">
        <f>VALUE(MID(Результаты!$H17,4,1))</f>
        <v>#VALUE!</v>
      </c>
      <c r="AQ20" t="e">
        <f>VALUE(MID(Результаты!$H17,5,1))</f>
        <v>#VALUE!</v>
      </c>
      <c r="AR20" t="e">
        <f>VALUE(MID(Результаты!$H17,6,1))</f>
        <v>#VALUE!</v>
      </c>
      <c r="AS20" t="e">
        <f>VALUE(MID(Результаты!$H17,7,1))</f>
        <v>#VALUE!</v>
      </c>
      <c r="AT20" t="e">
        <f>VALUE(MID(Результаты!$H17,8,1))</f>
        <v>#VALUE!</v>
      </c>
      <c r="AU20" t="e">
        <f>VALUE(MID(Результаты!$I17,1,1))</f>
        <v>#VALUE!</v>
      </c>
      <c r="AV20" t="e">
        <f>VALUE(MID(Результаты!$I17,5,1))</f>
        <v>#VALUE!</v>
      </c>
      <c r="AW20" t="e">
        <f>VALUE(MID(Результаты!$I17,9,1))</f>
        <v>#VALUE!</v>
      </c>
      <c r="AX20" t="e">
        <f>VALUE(MID(Результаты!$I17,13,1))</f>
        <v>#VALUE!</v>
      </c>
      <c r="AY20" t="e">
        <f>VALUE(MID(Результаты!$I17,17,1))</f>
        <v>#VALUE!</v>
      </c>
      <c r="AZ20" t="e">
        <f>VALUE(MID(Результаты!$I17,21,1))</f>
        <v>#VALUE!</v>
      </c>
      <c r="BA20">
        <f>Результаты!J17</f>
        <v>0</v>
      </c>
      <c r="BB20">
        <f>Результаты!K17</f>
        <v>0</v>
      </c>
    </row>
    <row r="21" spans="1:54" ht="12.75">
      <c r="A21">
        <v>16</v>
      </c>
      <c r="B21" t="str">
        <f>Результаты!B18&amp;" "&amp;Результаты!C18&amp;" "&amp;Результаты!D18</f>
        <v>  </v>
      </c>
      <c r="C21">
        <f>MID(Результаты!$G18,1,1)</f>
      </c>
      <c r="D21">
        <f>MID(Результаты!$G18,2,1)</f>
      </c>
      <c r="E21">
        <f>MID(Результаты!$G18,3,1)</f>
      </c>
      <c r="F21">
        <f>MID(Результаты!$G18,4,1)</f>
      </c>
      <c r="G21">
        <f>MID(Результаты!$G18,5,1)</f>
      </c>
      <c r="H21">
        <f>MID(Результаты!$G18,6,1)</f>
      </c>
      <c r="I21">
        <f>MID(Результаты!$G18,7,1)</f>
      </c>
      <c r="J21">
        <f>MID(Результаты!$G18,8,1)</f>
      </c>
      <c r="K21">
        <f>MID(Результаты!$G18,9,1)</f>
      </c>
      <c r="L21">
        <f>MID(Результаты!$G18,10,1)</f>
      </c>
      <c r="M21">
        <f>MID(Результаты!$G18,11,1)</f>
      </c>
      <c r="N21">
        <f>MID(Результаты!$G18,12,1)</f>
      </c>
      <c r="O21">
        <f>MID(Результаты!$G18,13,1)</f>
      </c>
      <c r="P21">
        <f>MID(Результаты!$G18,14,1)</f>
      </c>
      <c r="Q21">
        <f>MID(Результаты!$G18,15,1)</f>
      </c>
      <c r="R21">
        <f>MID(Результаты!$G18,16,1)</f>
      </c>
      <c r="S21">
        <f>MID(Результаты!$G18,17,1)</f>
      </c>
      <c r="T21">
        <f>MID(Результаты!$G18,18,1)</f>
      </c>
      <c r="U21">
        <f>MID(Результаты!$G18,19,1)</f>
      </c>
      <c r="V21">
        <f>MID(Результаты!$G18,20,1)</f>
      </c>
      <c r="W21">
        <f>MID(Результаты!$G18,21,1)</f>
      </c>
      <c r="X21">
        <f>MID(Результаты!$G18,22,1)</f>
      </c>
      <c r="Y21">
        <f>MID(Результаты!$G18,23,1)</f>
      </c>
      <c r="Z21">
        <f>MID(Результаты!$G18,24,1)</f>
      </c>
      <c r="AA21">
        <f>MID(Результаты!$G18,25,1)</f>
      </c>
      <c r="AB21">
        <f>MID(Результаты!$G18,26,1)</f>
      </c>
      <c r="AC21">
        <f>MID(Результаты!$G18,27,1)</f>
      </c>
      <c r="AD21">
        <f>MID(Результаты!$G18,28,1)</f>
      </c>
      <c r="AE21">
        <f>MID(Результаты!$G18,29,1)</f>
      </c>
      <c r="AF21">
        <f>MID(Результаты!$G18,30,1)</f>
      </c>
      <c r="AG21">
        <f>MID(Результаты!$G18,31,1)</f>
      </c>
      <c r="AH21">
        <f>MID(Результаты!$G18,32,1)</f>
      </c>
      <c r="AI21">
        <f>MID(Результаты!$G18,33,1)</f>
      </c>
      <c r="AJ21">
        <f>MID(Результаты!$G18,34,1)</f>
      </c>
      <c r="AK21">
        <f>MID(Результаты!$G18,35,1)</f>
      </c>
      <c r="AL21">
        <f>MID(Результаты!$G18,36,1)</f>
      </c>
      <c r="AM21" t="e">
        <f>VALUE(MID(Результаты!$H18,1,1))</f>
        <v>#VALUE!</v>
      </c>
      <c r="AN21" t="e">
        <f>VALUE(MID(Результаты!$H18,2,1))</f>
        <v>#VALUE!</v>
      </c>
      <c r="AO21" t="e">
        <f>VALUE(MID(Результаты!$H18,3,1))</f>
        <v>#VALUE!</v>
      </c>
      <c r="AP21" t="e">
        <f>VALUE(MID(Результаты!$H18,4,1))</f>
        <v>#VALUE!</v>
      </c>
      <c r="AQ21" t="e">
        <f>VALUE(MID(Результаты!$H18,5,1))</f>
        <v>#VALUE!</v>
      </c>
      <c r="AR21" t="e">
        <f>VALUE(MID(Результаты!$H18,6,1))</f>
        <v>#VALUE!</v>
      </c>
      <c r="AS21" t="e">
        <f>VALUE(MID(Результаты!$H18,7,1))</f>
        <v>#VALUE!</v>
      </c>
      <c r="AT21" t="e">
        <f>VALUE(MID(Результаты!$H18,8,1))</f>
        <v>#VALUE!</v>
      </c>
      <c r="AU21" t="e">
        <f>VALUE(MID(Результаты!$I18,1,1))</f>
        <v>#VALUE!</v>
      </c>
      <c r="AV21" t="e">
        <f>VALUE(MID(Результаты!$I18,5,1))</f>
        <v>#VALUE!</v>
      </c>
      <c r="AW21" t="e">
        <f>VALUE(MID(Результаты!$I18,9,1))</f>
        <v>#VALUE!</v>
      </c>
      <c r="AX21" t="e">
        <f>VALUE(MID(Результаты!$I18,13,1))</f>
        <v>#VALUE!</v>
      </c>
      <c r="AY21" t="e">
        <f>VALUE(MID(Результаты!$I18,17,1))</f>
        <v>#VALUE!</v>
      </c>
      <c r="AZ21" t="e">
        <f>VALUE(MID(Результаты!$I18,21,1))</f>
        <v>#VALUE!</v>
      </c>
      <c r="BA21">
        <f>Результаты!J18</f>
        <v>0</v>
      </c>
      <c r="BB21">
        <f>Результаты!K18</f>
        <v>0</v>
      </c>
    </row>
    <row r="22" spans="1:54" ht="12.75">
      <c r="A22">
        <v>17</v>
      </c>
      <c r="B22" t="str">
        <f>Результаты!B19&amp;" "&amp;Результаты!C19&amp;" "&amp;Результаты!D19</f>
        <v>  </v>
      </c>
      <c r="C22">
        <f>MID(Результаты!$G19,1,1)</f>
      </c>
      <c r="D22">
        <f>MID(Результаты!$G19,2,1)</f>
      </c>
      <c r="E22">
        <f>MID(Результаты!$G19,3,1)</f>
      </c>
      <c r="F22">
        <f>MID(Результаты!$G19,4,1)</f>
      </c>
      <c r="G22">
        <f>MID(Результаты!$G19,5,1)</f>
      </c>
      <c r="H22">
        <f>MID(Результаты!$G19,6,1)</f>
      </c>
      <c r="I22">
        <f>MID(Результаты!$G19,7,1)</f>
      </c>
      <c r="J22">
        <f>MID(Результаты!$G19,8,1)</f>
      </c>
      <c r="K22">
        <f>MID(Результаты!$G19,9,1)</f>
      </c>
      <c r="L22">
        <f>MID(Результаты!$G19,10,1)</f>
      </c>
      <c r="M22">
        <f>MID(Результаты!$G19,11,1)</f>
      </c>
      <c r="N22">
        <f>MID(Результаты!$G19,12,1)</f>
      </c>
      <c r="O22">
        <f>MID(Результаты!$G19,13,1)</f>
      </c>
      <c r="P22">
        <f>MID(Результаты!$G19,14,1)</f>
      </c>
      <c r="Q22">
        <f>MID(Результаты!$G19,15,1)</f>
      </c>
      <c r="R22">
        <f>MID(Результаты!$G19,16,1)</f>
      </c>
      <c r="S22">
        <f>MID(Результаты!$G19,17,1)</f>
      </c>
      <c r="T22">
        <f>MID(Результаты!$G19,18,1)</f>
      </c>
      <c r="U22">
        <f>MID(Результаты!$G19,19,1)</f>
      </c>
      <c r="V22">
        <f>MID(Результаты!$G19,20,1)</f>
      </c>
      <c r="W22">
        <f>MID(Результаты!$G19,21,1)</f>
      </c>
      <c r="X22">
        <f>MID(Результаты!$G19,22,1)</f>
      </c>
      <c r="Y22">
        <f>MID(Результаты!$G19,23,1)</f>
      </c>
      <c r="Z22">
        <f>MID(Результаты!$G19,24,1)</f>
      </c>
      <c r="AA22">
        <f>MID(Результаты!$G19,25,1)</f>
      </c>
      <c r="AB22">
        <f>MID(Результаты!$G19,26,1)</f>
      </c>
      <c r="AC22">
        <f>MID(Результаты!$G19,27,1)</f>
      </c>
      <c r="AD22">
        <f>MID(Результаты!$G19,28,1)</f>
      </c>
      <c r="AE22">
        <f>MID(Результаты!$G19,29,1)</f>
      </c>
      <c r="AF22">
        <f>MID(Результаты!$G19,30,1)</f>
      </c>
      <c r="AG22">
        <f>MID(Результаты!$G19,31,1)</f>
      </c>
      <c r="AH22">
        <f>MID(Результаты!$G19,32,1)</f>
      </c>
      <c r="AI22">
        <f>MID(Результаты!$G19,33,1)</f>
      </c>
      <c r="AJ22">
        <f>MID(Результаты!$G19,34,1)</f>
      </c>
      <c r="AK22">
        <f>MID(Результаты!$G19,35,1)</f>
      </c>
      <c r="AL22">
        <f>MID(Результаты!$G19,36,1)</f>
      </c>
      <c r="AM22" t="e">
        <f>VALUE(MID(Результаты!$H19,1,1))</f>
        <v>#VALUE!</v>
      </c>
      <c r="AN22" t="e">
        <f>VALUE(MID(Результаты!$H19,2,1))</f>
        <v>#VALUE!</v>
      </c>
      <c r="AO22" t="e">
        <f>VALUE(MID(Результаты!$H19,3,1))</f>
        <v>#VALUE!</v>
      </c>
      <c r="AP22" t="e">
        <f>VALUE(MID(Результаты!$H19,4,1))</f>
        <v>#VALUE!</v>
      </c>
      <c r="AQ22" t="e">
        <f>VALUE(MID(Результаты!$H19,5,1))</f>
        <v>#VALUE!</v>
      </c>
      <c r="AR22" t="e">
        <f>VALUE(MID(Результаты!$H19,6,1))</f>
        <v>#VALUE!</v>
      </c>
      <c r="AS22" t="e">
        <f>VALUE(MID(Результаты!$H19,7,1))</f>
        <v>#VALUE!</v>
      </c>
      <c r="AT22" t="e">
        <f>VALUE(MID(Результаты!$H19,8,1))</f>
        <v>#VALUE!</v>
      </c>
      <c r="AU22" t="e">
        <f>VALUE(MID(Результаты!$I19,1,1))</f>
        <v>#VALUE!</v>
      </c>
      <c r="AV22" t="e">
        <f>VALUE(MID(Результаты!$I19,5,1))</f>
        <v>#VALUE!</v>
      </c>
      <c r="AW22" t="e">
        <f>VALUE(MID(Результаты!$I19,9,1))</f>
        <v>#VALUE!</v>
      </c>
      <c r="AX22" t="e">
        <f>VALUE(MID(Результаты!$I19,13,1))</f>
        <v>#VALUE!</v>
      </c>
      <c r="AY22" t="e">
        <f>VALUE(MID(Результаты!$I19,17,1))</f>
        <v>#VALUE!</v>
      </c>
      <c r="AZ22" t="e">
        <f>VALUE(MID(Результаты!$I19,21,1))</f>
        <v>#VALUE!</v>
      </c>
      <c r="BA22">
        <f>Результаты!J19</f>
        <v>0</v>
      </c>
      <c r="BB22">
        <f>Результаты!K19</f>
        <v>0</v>
      </c>
    </row>
    <row r="23" spans="1:54" ht="12.75">
      <c r="A23">
        <v>18</v>
      </c>
      <c r="B23" t="str">
        <f>Результаты!B20&amp;" "&amp;Результаты!C20&amp;" "&amp;Результаты!D20</f>
        <v>  </v>
      </c>
      <c r="C23">
        <f>MID(Результаты!$G20,1,1)</f>
      </c>
      <c r="D23">
        <f>MID(Результаты!$G20,2,1)</f>
      </c>
      <c r="E23">
        <f>MID(Результаты!$G20,3,1)</f>
      </c>
      <c r="F23">
        <f>MID(Результаты!$G20,4,1)</f>
      </c>
      <c r="G23">
        <f>MID(Результаты!$G20,5,1)</f>
      </c>
      <c r="H23">
        <f>MID(Результаты!$G20,6,1)</f>
      </c>
      <c r="I23">
        <f>MID(Результаты!$G20,7,1)</f>
      </c>
      <c r="J23">
        <f>MID(Результаты!$G20,8,1)</f>
      </c>
      <c r="K23">
        <f>MID(Результаты!$G20,9,1)</f>
      </c>
      <c r="L23">
        <f>MID(Результаты!$G20,10,1)</f>
      </c>
      <c r="M23">
        <f>MID(Результаты!$G20,11,1)</f>
      </c>
      <c r="N23">
        <f>MID(Результаты!$G20,12,1)</f>
      </c>
      <c r="O23">
        <f>MID(Результаты!$G20,13,1)</f>
      </c>
      <c r="P23">
        <f>MID(Результаты!$G20,14,1)</f>
      </c>
      <c r="Q23">
        <f>MID(Результаты!$G20,15,1)</f>
      </c>
      <c r="R23">
        <f>MID(Результаты!$G20,16,1)</f>
      </c>
      <c r="S23">
        <f>MID(Результаты!$G20,17,1)</f>
      </c>
      <c r="T23">
        <f>MID(Результаты!$G20,18,1)</f>
      </c>
      <c r="U23">
        <f>MID(Результаты!$G20,19,1)</f>
      </c>
      <c r="V23">
        <f>MID(Результаты!$G20,20,1)</f>
      </c>
      <c r="W23">
        <f>MID(Результаты!$G20,21,1)</f>
      </c>
      <c r="X23">
        <f>MID(Результаты!$G20,22,1)</f>
      </c>
      <c r="Y23">
        <f>MID(Результаты!$G20,23,1)</f>
      </c>
      <c r="Z23">
        <f>MID(Результаты!$G20,24,1)</f>
      </c>
      <c r="AA23">
        <f>MID(Результаты!$G20,25,1)</f>
      </c>
      <c r="AB23">
        <f>MID(Результаты!$G20,26,1)</f>
      </c>
      <c r="AC23">
        <f>MID(Результаты!$G20,27,1)</f>
      </c>
      <c r="AD23">
        <f>MID(Результаты!$G20,28,1)</f>
      </c>
      <c r="AE23">
        <f>MID(Результаты!$G20,29,1)</f>
      </c>
      <c r="AF23">
        <f>MID(Результаты!$G20,30,1)</f>
      </c>
      <c r="AG23">
        <f>MID(Результаты!$G20,31,1)</f>
      </c>
      <c r="AH23">
        <f>MID(Результаты!$G20,32,1)</f>
      </c>
      <c r="AI23">
        <f>MID(Результаты!$G20,33,1)</f>
      </c>
      <c r="AJ23">
        <f>MID(Результаты!$G20,34,1)</f>
      </c>
      <c r="AK23">
        <f>MID(Результаты!$G20,35,1)</f>
      </c>
      <c r="AL23">
        <f>MID(Результаты!$G20,36,1)</f>
      </c>
      <c r="AM23" t="e">
        <f>VALUE(MID(Результаты!$H20,1,1))</f>
        <v>#VALUE!</v>
      </c>
      <c r="AN23" t="e">
        <f>VALUE(MID(Результаты!$H20,2,1))</f>
        <v>#VALUE!</v>
      </c>
      <c r="AO23" t="e">
        <f>VALUE(MID(Результаты!$H20,3,1))</f>
        <v>#VALUE!</v>
      </c>
      <c r="AP23" t="e">
        <f>VALUE(MID(Результаты!$H20,4,1))</f>
        <v>#VALUE!</v>
      </c>
      <c r="AQ23" t="e">
        <f>VALUE(MID(Результаты!$H20,5,1))</f>
        <v>#VALUE!</v>
      </c>
      <c r="AR23" t="e">
        <f>VALUE(MID(Результаты!$H20,6,1))</f>
        <v>#VALUE!</v>
      </c>
      <c r="AS23" t="e">
        <f>VALUE(MID(Результаты!$H20,7,1))</f>
        <v>#VALUE!</v>
      </c>
      <c r="AT23" t="e">
        <f>VALUE(MID(Результаты!$H20,8,1))</f>
        <v>#VALUE!</v>
      </c>
      <c r="AU23" t="e">
        <f>VALUE(MID(Результаты!$I20,1,1))</f>
        <v>#VALUE!</v>
      </c>
      <c r="AV23" t="e">
        <f>VALUE(MID(Результаты!$I20,5,1))</f>
        <v>#VALUE!</v>
      </c>
      <c r="AW23" t="e">
        <f>VALUE(MID(Результаты!$I20,9,1))</f>
        <v>#VALUE!</v>
      </c>
      <c r="AX23" t="e">
        <f>VALUE(MID(Результаты!$I20,13,1))</f>
        <v>#VALUE!</v>
      </c>
      <c r="AY23" t="e">
        <f>VALUE(MID(Результаты!$I20,17,1))</f>
        <v>#VALUE!</v>
      </c>
      <c r="AZ23" t="e">
        <f>VALUE(MID(Результаты!$I20,21,1))</f>
        <v>#VALUE!</v>
      </c>
      <c r="BA23">
        <f>Результаты!J20</f>
        <v>0</v>
      </c>
      <c r="BB23">
        <f>Результаты!K20</f>
        <v>0</v>
      </c>
    </row>
    <row r="24" spans="1:54" ht="12.75">
      <c r="A24">
        <v>19</v>
      </c>
      <c r="B24" t="str">
        <f>Результаты!B21&amp;" "&amp;Результаты!C21&amp;" "&amp;Результаты!D21</f>
        <v>  </v>
      </c>
      <c r="C24">
        <f>MID(Результаты!$G21,1,1)</f>
      </c>
      <c r="D24">
        <f>MID(Результаты!$G21,2,1)</f>
      </c>
      <c r="E24">
        <f>MID(Результаты!$G21,3,1)</f>
      </c>
      <c r="F24">
        <f>MID(Результаты!$G21,4,1)</f>
      </c>
      <c r="G24">
        <f>MID(Результаты!$G21,5,1)</f>
      </c>
      <c r="H24">
        <f>MID(Результаты!$G21,6,1)</f>
      </c>
      <c r="I24">
        <f>MID(Результаты!$G21,7,1)</f>
      </c>
      <c r="J24">
        <f>MID(Результаты!$G21,8,1)</f>
      </c>
      <c r="K24">
        <f>MID(Результаты!$G21,9,1)</f>
      </c>
      <c r="L24">
        <f>MID(Результаты!$G21,10,1)</f>
      </c>
      <c r="M24">
        <f>MID(Результаты!$G21,11,1)</f>
      </c>
      <c r="N24">
        <f>MID(Результаты!$G21,12,1)</f>
      </c>
      <c r="O24">
        <f>MID(Результаты!$G21,13,1)</f>
      </c>
      <c r="P24">
        <f>MID(Результаты!$G21,14,1)</f>
      </c>
      <c r="Q24">
        <f>MID(Результаты!$G21,15,1)</f>
      </c>
      <c r="R24">
        <f>MID(Результаты!$G21,16,1)</f>
      </c>
      <c r="S24">
        <f>MID(Результаты!$G21,17,1)</f>
      </c>
      <c r="T24">
        <f>MID(Результаты!$G21,18,1)</f>
      </c>
      <c r="U24">
        <f>MID(Результаты!$G21,19,1)</f>
      </c>
      <c r="V24">
        <f>MID(Результаты!$G21,20,1)</f>
      </c>
      <c r="W24">
        <f>MID(Результаты!$G21,21,1)</f>
      </c>
      <c r="X24">
        <f>MID(Результаты!$G21,22,1)</f>
      </c>
      <c r="Y24">
        <f>MID(Результаты!$G21,23,1)</f>
      </c>
      <c r="Z24">
        <f>MID(Результаты!$G21,24,1)</f>
      </c>
      <c r="AA24">
        <f>MID(Результаты!$G21,25,1)</f>
      </c>
      <c r="AB24">
        <f>MID(Результаты!$G21,26,1)</f>
      </c>
      <c r="AC24">
        <f>MID(Результаты!$G21,27,1)</f>
      </c>
      <c r="AD24">
        <f>MID(Результаты!$G21,28,1)</f>
      </c>
      <c r="AE24">
        <f>MID(Результаты!$G21,29,1)</f>
      </c>
      <c r="AF24">
        <f>MID(Результаты!$G21,30,1)</f>
      </c>
      <c r="AG24">
        <f>MID(Результаты!$G21,31,1)</f>
      </c>
      <c r="AH24">
        <f>MID(Результаты!$G21,32,1)</f>
      </c>
      <c r="AI24">
        <f>MID(Результаты!$G21,33,1)</f>
      </c>
      <c r="AJ24">
        <f>MID(Результаты!$G21,34,1)</f>
      </c>
      <c r="AK24">
        <f>MID(Результаты!$G21,35,1)</f>
      </c>
      <c r="AL24">
        <f>MID(Результаты!$G21,36,1)</f>
      </c>
      <c r="AM24" t="e">
        <f>VALUE(MID(Результаты!$H21,1,1))</f>
        <v>#VALUE!</v>
      </c>
      <c r="AN24" t="e">
        <f>VALUE(MID(Результаты!$H21,2,1))</f>
        <v>#VALUE!</v>
      </c>
      <c r="AO24" t="e">
        <f>VALUE(MID(Результаты!$H21,3,1))</f>
        <v>#VALUE!</v>
      </c>
      <c r="AP24" t="e">
        <f>VALUE(MID(Результаты!$H21,4,1))</f>
        <v>#VALUE!</v>
      </c>
      <c r="AQ24" t="e">
        <f>VALUE(MID(Результаты!$H21,5,1))</f>
        <v>#VALUE!</v>
      </c>
      <c r="AR24" t="e">
        <f>VALUE(MID(Результаты!$H21,6,1))</f>
        <v>#VALUE!</v>
      </c>
      <c r="AS24" t="e">
        <f>VALUE(MID(Результаты!$H21,7,1))</f>
        <v>#VALUE!</v>
      </c>
      <c r="AT24" t="e">
        <f>VALUE(MID(Результаты!$H21,8,1))</f>
        <v>#VALUE!</v>
      </c>
      <c r="AU24" t="e">
        <f>VALUE(MID(Результаты!$I21,1,1))</f>
        <v>#VALUE!</v>
      </c>
      <c r="AV24" t="e">
        <f>VALUE(MID(Результаты!$I21,5,1))</f>
        <v>#VALUE!</v>
      </c>
      <c r="AW24" t="e">
        <f>VALUE(MID(Результаты!$I21,9,1))</f>
        <v>#VALUE!</v>
      </c>
      <c r="AX24" t="e">
        <f>VALUE(MID(Результаты!$I21,13,1))</f>
        <v>#VALUE!</v>
      </c>
      <c r="AY24" t="e">
        <f>VALUE(MID(Результаты!$I21,17,1))</f>
        <v>#VALUE!</v>
      </c>
      <c r="AZ24" t="e">
        <f>VALUE(MID(Результаты!$I21,21,1))</f>
        <v>#VALUE!</v>
      </c>
      <c r="BA24">
        <f>Результаты!J21</f>
        <v>0</v>
      </c>
      <c r="BB24">
        <f>Результаты!K21</f>
        <v>0</v>
      </c>
    </row>
    <row r="25" spans="1:54" ht="12.75">
      <c r="A25">
        <v>20</v>
      </c>
      <c r="B25" t="str">
        <f>Результаты!B22&amp;" "&amp;Результаты!C22&amp;" "&amp;Результаты!D22</f>
        <v>  </v>
      </c>
      <c r="C25">
        <f>MID(Результаты!$G22,1,1)</f>
      </c>
      <c r="D25">
        <f>MID(Результаты!$G22,2,1)</f>
      </c>
      <c r="E25">
        <f>MID(Результаты!$G22,3,1)</f>
      </c>
      <c r="F25">
        <f>MID(Результаты!$G22,4,1)</f>
      </c>
      <c r="G25">
        <f>MID(Результаты!$G22,5,1)</f>
      </c>
      <c r="H25">
        <f>MID(Результаты!$G22,6,1)</f>
      </c>
      <c r="I25">
        <f>MID(Результаты!$G22,7,1)</f>
      </c>
      <c r="J25">
        <f>MID(Результаты!$G22,8,1)</f>
      </c>
      <c r="K25">
        <f>MID(Результаты!$G22,9,1)</f>
      </c>
      <c r="L25">
        <f>MID(Результаты!$G22,10,1)</f>
      </c>
      <c r="M25">
        <f>MID(Результаты!$G22,11,1)</f>
      </c>
      <c r="N25">
        <f>MID(Результаты!$G22,12,1)</f>
      </c>
      <c r="O25">
        <f>MID(Результаты!$G22,13,1)</f>
      </c>
      <c r="P25">
        <f>MID(Результаты!$G22,14,1)</f>
      </c>
      <c r="Q25">
        <f>MID(Результаты!$G22,15,1)</f>
      </c>
      <c r="R25">
        <f>MID(Результаты!$G22,16,1)</f>
      </c>
      <c r="S25">
        <f>MID(Результаты!$G22,17,1)</f>
      </c>
      <c r="T25">
        <f>MID(Результаты!$G22,18,1)</f>
      </c>
      <c r="U25">
        <f>MID(Результаты!$G22,19,1)</f>
      </c>
      <c r="V25">
        <f>MID(Результаты!$G22,20,1)</f>
      </c>
      <c r="W25">
        <f>MID(Результаты!$G22,21,1)</f>
      </c>
      <c r="X25">
        <f>MID(Результаты!$G22,22,1)</f>
      </c>
      <c r="Y25">
        <f>MID(Результаты!$G22,23,1)</f>
      </c>
      <c r="Z25">
        <f>MID(Результаты!$G22,24,1)</f>
      </c>
      <c r="AA25">
        <f>MID(Результаты!$G22,25,1)</f>
      </c>
      <c r="AB25">
        <f>MID(Результаты!$G22,26,1)</f>
      </c>
      <c r="AC25">
        <f>MID(Результаты!$G22,27,1)</f>
      </c>
      <c r="AD25">
        <f>MID(Результаты!$G22,28,1)</f>
      </c>
      <c r="AE25">
        <f>MID(Результаты!$G22,29,1)</f>
      </c>
      <c r="AF25">
        <f>MID(Результаты!$G22,30,1)</f>
      </c>
      <c r="AG25">
        <f>MID(Результаты!$G22,31,1)</f>
      </c>
      <c r="AH25">
        <f>MID(Результаты!$G22,32,1)</f>
      </c>
      <c r="AI25">
        <f>MID(Результаты!$G22,33,1)</f>
      </c>
      <c r="AJ25">
        <f>MID(Результаты!$G22,34,1)</f>
      </c>
      <c r="AK25">
        <f>MID(Результаты!$G22,35,1)</f>
      </c>
      <c r="AL25">
        <f>MID(Результаты!$G22,36,1)</f>
      </c>
      <c r="AM25" t="e">
        <f>VALUE(MID(Результаты!$H22,1,1))</f>
        <v>#VALUE!</v>
      </c>
      <c r="AN25" t="e">
        <f>VALUE(MID(Результаты!$H22,2,1))</f>
        <v>#VALUE!</v>
      </c>
      <c r="AO25" t="e">
        <f>VALUE(MID(Результаты!$H22,3,1))</f>
        <v>#VALUE!</v>
      </c>
      <c r="AP25" t="e">
        <f>VALUE(MID(Результаты!$H22,4,1))</f>
        <v>#VALUE!</v>
      </c>
      <c r="AQ25" t="e">
        <f>VALUE(MID(Результаты!$H22,5,1))</f>
        <v>#VALUE!</v>
      </c>
      <c r="AR25" t="e">
        <f>VALUE(MID(Результаты!$H22,6,1))</f>
        <v>#VALUE!</v>
      </c>
      <c r="AS25" t="e">
        <f>VALUE(MID(Результаты!$H22,7,1))</f>
        <v>#VALUE!</v>
      </c>
      <c r="AT25" t="e">
        <f>VALUE(MID(Результаты!$H22,8,1))</f>
        <v>#VALUE!</v>
      </c>
      <c r="AU25" t="e">
        <f>VALUE(MID(Результаты!$I22,1,1))</f>
        <v>#VALUE!</v>
      </c>
      <c r="AV25" t="e">
        <f>VALUE(MID(Результаты!$I22,5,1))</f>
        <v>#VALUE!</v>
      </c>
      <c r="AW25" t="e">
        <f>VALUE(MID(Результаты!$I22,9,1))</f>
        <v>#VALUE!</v>
      </c>
      <c r="AX25" t="e">
        <f>VALUE(MID(Результаты!$I22,13,1))</f>
        <v>#VALUE!</v>
      </c>
      <c r="AY25" t="e">
        <f>VALUE(MID(Результаты!$I22,17,1))</f>
        <v>#VALUE!</v>
      </c>
      <c r="AZ25" t="e">
        <f>VALUE(MID(Результаты!$I22,21,1))</f>
        <v>#VALUE!</v>
      </c>
      <c r="BA25">
        <f>Результаты!J22</f>
        <v>0</v>
      </c>
      <c r="BB25">
        <f>Результаты!K22</f>
        <v>0</v>
      </c>
    </row>
    <row r="26" spans="1:54" ht="12.75">
      <c r="A26">
        <v>21</v>
      </c>
      <c r="B26" t="str">
        <f>Результаты!B23&amp;" "&amp;Результаты!C23&amp;" "&amp;Результаты!D23</f>
        <v>  </v>
      </c>
      <c r="C26">
        <f>MID(Результаты!$G23,1,1)</f>
      </c>
      <c r="D26">
        <f>MID(Результаты!$G23,2,1)</f>
      </c>
      <c r="E26">
        <f>MID(Результаты!$G23,3,1)</f>
      </c>
      <c r="F26">
        <f>MID(Результаты!$G23,4,1)</f>
      </c>
      <c r="G26">
        <f>MID(Результаты!$G23,5,1)</f>
      </c>
      <c r="H26">
        <f>MID(Результаты!$G23,6,1)</f>
      </c>
      <c r="I26">
        <f>MID(Результаты!$G23,7,1)</f>
      </c>
      <c r="J26">
        <f>MID(Результаты!$G23,8,1)</f>
      </c>
      <c r="K26">
        <f>MID(Результаты!$G23,9,1)</f>
      </c>
      <c r="L26">
        <f>MID(Результаты!$G23,10,1)</f>
      </c>
      <c r="M26">
        <f>MID(Результаты!$G23,11,1)</f>
      </c>
      <c r="N26">
        <f>MID(Результаты!$G23,12,1)</f>
      </c>
      <c r="O26">
        <f>MID(Результаты!$G23,13,1)</f>
      </c>
      <c r="P26">
        <f>MID(Результаты!$G23,14,1)</f>
      </c>
      <c r="Q26">
        <f>MID(Результаты!$G23,15,1)</f>
      </c>
      <c r="R26">
        <f>MID(Результаты!$G23,16,1)</f>
      </c>
      <c r="S26">
        <f>MID(Результаты!$G23,17,1)</f>
      </c>
      <c r="T26">
        <f>MID(Результаты!$G23,18,1)</f>
      </c>
      <c r="U26">
        <f>MID(Результаты!$G23,19,1)</f>
      </c>
      <c r="V26">
        <f>MID(Результаты!$G23,20,1)</f>
      </c>
      <c r="W26">
        <f>MID(Результаты!$G23,21,1)</f>
      </c>
      <c r="X26">
        <f>MID(Результаты!$G23,22,1)</f>
      </c>
      <c r="Y26">
        <f>MID(Результаты!$G23,23,1)</f>
      </c>
      <c r="Z26">
        <f>MID(Результаты!$G23,24,1)</f>
      </c>
      <c r="AA26">
        <f>MID(Результаты!$G23,25,1)</f>
      </c>
      <c r="AB26">
        <f>MID(Результаты!$G23,26,1)</f>
      </c>
      <c r="AC26">
        <f>MID(Результаты!$G23,27,1)</f>
      </c>
      <c r="AD26">
        <f>MID(Результаты!$G23,28,1)</f>
      </c>
      <c r="AE26">
        <f>MID(Результаты!$G23,29,1)</f>
      </c>
      <c r="AF26">
        <f>MID(Результаты!$G23,30,1)</f>
      </c>
      <c r="AG26">
        <f>MID(Результаты!$G23,31,1)</f>
      </c>
      <c r="AH26">
        <f>MID(Результаты!$G23,32,1)</f>
      </c>
      <c r="AI26">
        <f>MID(Результаты!$G23,33,1)</f>
      </c>
      <c r="AJ26">
        <f>MID(Результаты!$G23,34,1)</f>
      </c>
      <c r="AK26">
        <f>MID(Результаты!$G23,35,1)</f>
      </c>
      <c r="AL26">
        <f>MID(Результаты!$G23,36,1)</f>
      </c>
      <c r="AM26" t="e">
        <f>VALUE(MID(Результаты!$H23,1,1))</f>
        <v>#VALUE!</v>
      </c>
      <c r="AN26" t="e">
        <f>VALUE(MID(Результаты!$H23,2,1))</f>
        <v>#VALUE!</v>
      </c>
      <c r="AO26" t="e">
        <f>VALUE(MID(Результаты!$H23,3,1))</f>
        <v>#VALUE!</v>
      </c>
      <c r="AP26" t="e">
        <f>VALUE(MID(Результаты!$H23,4,1))</f>
        <v>#VALUE!</v>
      </c>
      <c r="AQ26" t="e">
        <f>VALUE(MID(Результаты!$H23,5,1))</f>
        <v>#VALUE!</v>
      </c>
      <c r="AR26" t="e">
        <f>VALUE(MID(Результаты!$H23,6,1))</f>
        <v>#VALUE!</v>
      </c>
      <c r="AS26" t="e">
        <f>VALUE(MID(Результаты!$H23,7,1))</f>
        <v>#VALUE!</v>
      </c>
      <c r="AT26" t="e">
        <f>VALUE(MID(Результаты!$H23,8,1))</f>
        <v>#VALUE!</v>
      </c>
      <c r="AU26" t="e">
        <f>VALUE(MID(Результаты!$I23,1,1))</f>
        <v>#VALUE!</v>
      </c>
      <c r="AV26" t="e">
        <f>VALUE(MID(Результаты!$I23,5,1))</f>
        <v>#VALUE!</v>
      </c>
      <c r="AW26" t="e">
        <f>VALUE(MID(Результаты!$I23,9,1))</f>
        <v>#VALUE!</v>
      </c>
      <c r="AX26" t="e">
        <f>VALUE(MID(Результаты!$I23,13,1))</f>
        <v>#VALUE!</v>
      </c>
      <c r="AY26" t="e">
        <f>VALUE(MID(Результаты!$I23,17,1))</f>
        <v>#VALUE!</v>
      </c>
      <c r="AZ26" t="e">
        <f>VALUE(MID(Результаты!$I23,21,1))</f>
        <v>#VALUE!</v>
      </c>
      <c r="BA26">
        <f>Результаты!J23</f>
        <v>0</v>
      </c>
      <c r="BB26">
        <f>Результаты!K23</f>
        <v>0</v>
      </c>
    </row>
    <row r="27" spans="1:54" ht="12.75">
      <c r="A27">
        <v>22</v>
      </c>
      <c r="B27" t="str">
        <f>Результаты!B24&amp;" "&amp;Результаты!C24&amp;" "&amp;Результаты!D24</f>
        <v>  </v>
      </c>
      <c r="C27">
        <f>MID(Результаты!$G24,1,1)</f>
      </c>
      <c r="D27">
        <f>MID(Результаты!$G24,2,1)</f>
      </c>
      <c r="E27">
        <f>MID(Результаты!$G24,3,1)</f>
      </c>
      <c r="F27">
        <f>MID(Результаты!$G24,4,1)</f>
      </c>
      <c r="G27">
        <f>MID(Результаты!$G24,5,1)</f>
      </c>
      <c r="H27">
        <f>MID(Результаты!$G24,6,1)</f>
      </c>
      <c r="I27">
        <f>MID(Результаты!$G24,7,1)</f>
      </c>
      <c r="J27">
        <f>MID(Результаты!$G24,8,1)</f>
      </c>
      <c r="K27">
        <f>MID(Результаты!$G24,9,1)</f>
      </c>
      <c r="L27">
        <f>MID(Результаты!$G24,10,1)</f>
      </c>
      <c r="M27">
        <f>MID(Результаты!$G24,11,1)</f>
      </c>
      <c r="N27">
        <f>MID(Результаты!$G24,12,1)</f>
      </c>
      <c r="O27">
        <f>MID(Результаты!$G24,13,1)</f>
      </c>
      <c r="P27">
        <f>MID(Результаты!$G24,14,1)</f>
      </c>
      <c r="Q27">
        <f>MID(Результаты!$G24,15,1)</f>
      </c>
      <c r="R27">
        <f>MID(Результаты!$G24,16,1)</f>
      </c>
      <c r="S27">
        <f>MID(Результаты!$G24,17,1)</f>
      </c>
      <c r="T27">
        <f>MID(Результаты!$G24,18,1)</f>
      </c>
      <c r="U27">
        <f>MID(Результаты!$G24,19,1)</f>
      </c>
      <c r="V27">
        <f>MID(Результаты!$G24,20,1)</f>
      </c>
      <c r="W27">
        <f>MID(Результаты!$G24,21,1)</f>
      </c>
      <c r="X27">
        <f>MID(Результаты!$G24,22,1)</f>
      </c>
      <c r="Y27">
        <f>MID(Результаты!$G24,23,1)</f>
      </c>
      <c r="Z27">
        <f>MID(Результаты!$G24,24,1)</f>
      </c>
      <c r="AA27">
        <f>MID(Результаты!$G24,25,1)</f>
      </c>
      <c r="AB27">
        <f>MID(Результаты!$G24,26,1)</f>
      </c>
      <c r="AC27">
        <f>MID(Результаты!$G24,27,1)</f>
      </c>
      <c r="AD27">
        <f>MID(Результаты!$G24,28,1)</f>
      </c>
      <c r="AE27">
        <f>MID(Результаты!$G24,29,1)</f>
      </c>
      <c r="AF27">
        <f>MID(Результаты!$G24,30,1)</f>
      </c>
      <c r="AG27">
        <f>MID(Результаты!$G24,31,1)</f>
      </c>
      <c r="AH27">
        <f>MID(Результаты!$G24,32,1)</f>
      </c>
      <c r="AI27">
        <f>MID(Результаты!$G24,33,1)</f>
      </c>
      <c r="AJ27">
        <f>MID(Результаты!$G24,34,1)</f>
      </c>
      <c r="AK27">
        <f>MID(Результаты!$G24,35,1)</f>
      </c>
      <c r="AL27">
        <f>MID(Результаты!$G24,36,1)</f>
      </c>
      <c r="AM27" t="e">
        <f>VALUE(MID(Результаты!$H24,1,1))</f>
        <v>#VALUE!</v>
      </c>
      <c r="AN27" t="e">
        <f>VALUE(MID(Результаты!$H24,2,1))</f>
        <v>#VALUE!</v>
      </c>
      <c r="AO27" t="e">
        <f>VALUE(MID(Результаты!$H24,3,1))</f>
        <v>#VALUE!</v>
      </c>
      <c r="AP27" t="e">
        <f>VALUE(MID(Результаты!$H24,4,1))</f>
        <v>#VALUE!</v>
      </c>
      <c r="AQ27" t="e">
        <f>VALUE(MID(Результаты!$H24,5,1))</f>
        <v>#VALUE!</v>
      </c>
      <c r="AR27" t="e">
        <f>VALUE(MID(Результаты!$H24,6,1))</f>
        <v>#VALUE!</v>
      </c>
      <c r="AS27" t="e">
        <f>VALUE(MID(Результаты!$H24,7,1))</f>
        <v>#VALUE!</v>
      </c>
      <c r="AT27" t="e">
        <f>VALUE(MID(Результаты!$H24,8,1))</f>
        <v>#VALUE!</v>
      </c>
      <c r="AU27" t="e">
        <f>VALUE(MID(Результаты!$I24,1,1))</f>
        <v>#VALUE!</v>
      </c>
      <c r="AV27" t="e">
        <f>VALUE(MID(Результаты!$I24,5,1))</f>
        <v>#VALUE!</v>
      </c>
      <c r="AW27" t="e">
        <f>VALUE(MID(Результаты!$I24,9,1))</f>
        <v>#VALUE!</v>
      </c>
      <c r="AX27" t="e">
        <f>VALUE(MID(Результаты!$I24,13,1))</f>
        <v>#VALUE!</v>
      </c>
      <c r="AY27" t="e">
        <f>VALUE(MID(Результаты!$I24,17,1))</f>
        <v>#VALUE!</v>
      </c>
      <c r="AZ27" t="e">
        <f>VALUE(MID(Результаты!$I24,21,1))</f>
        <v>#VALUE!</v>
      </c>
      <c r="BA27">
        <f>Результаты!J24</f>
        <v>0</v>
      </c>
      <c r="BB27">
        <f>Результаты!K24</f>
        <v>0</v>
      </c>
    </row>
    <row r="28" spans="1:54" ht="12.75">
      <c r="A28">
        <v>23</v>
      </c>
      <c r="B28" t="str">
        <f>Результаты!B25&amp;" "&amp;Результаты!C25&amp;" "&amp;Результаты!D25</f>
        <v>  </v>
      </c>
      <c r="C28">
        <f>MID(Результаты!$G25,1,1)</f>
      </c>
      <c r="D28">
        <f>MID(Результаты!$G25,2,1)</f>
      </c>
      <c r="E28">
        <f>MID(Результаты!$G25,3,1)</f>
      </c>
      <c r="F28">
        <f>MID(Результаты!$G25,4,1)</f>
      </c>
      <c r="G28">
        <f>MID(Результаты!$G25,5,1)</f>
      </c>
      <c r="H28">
        <f>MID(Результаты!$G25,6,1)</f>
      </c>
      <c r="I28">
        <f>MID(Результаты!$G25,7,1)</f>
      </c>
      <c r="J28">
        <f>MID(Результаты!$G25,8,1)</f>
      </c>
      <c r="K28">
        <f>MID(Результаты!$G25,9,1)</f>
      </c>
      <c r="L28">
        <f>MID(Результаты!$G25,10,1)</f>
      </c>
      <c r="M28">
        <f>MID(Результаты!$G25,11,1)</f>
      </c>
      <c r="N28">
        <f>MID(Результаты!$G25,12,1)</f>
      </c>
      <c r="O28">
        <f>MID(Результаты!$G25,13,1)</f>
      </c>
      <c r="P28">
        <f>MID(Результаты!$G25,14,1)</f>
      </c>
      <c r="Q28">
        <f>MID(Результаты!$G25,15,1)</f>
      </c>
      <c r="R28">
        <f>MID(Результаты!$G25,16,1)</f>
      </c>
      <c r="S28">
        <f>MID(Результаты!$G25,17,1)</f>
      </c>
      <c r="T28">
        <f>MID(Результаты!$G25,18,1)</f>
      </c>
      <c r="U28">
        <f>MID(Результаты!$G25,19,1)</f>
      </c>
      <c r="V28">
        <f>MID(Результаты!$G25,20,1)</f>
      </c>
      <c r="W28">
        <f>MID(Результаты!$G25,21,1)</f>
      </c>
      <c r="X28">
        <f>MID(Результаты!$G25,22,1)</f>
      </c>
      <c r="Y28">
        <f>MID(Результаты!$G25,23,1)</f>
      </c>
      <c r="Z28">
        <f>MID(Результаты!$G25,24,1)</f>
      </c>
      <c r="AA28">
        <f>MID(Результаты!$G25,25,1)</f>
      </c>
      <c r="AB28">
        <f>MID(Результаты!$G25,26,1)</f>
      </c>
      <c r="AC28">
        <f>MID(Результаты!$G25,27,1)</f>
      </c>
      <c r="AD28">
        <f>MID(Результаты!$G25,28,1)</f>
      </c>
      <c r="AE28">
        <f>MID(Результаты!$G25,29,1)</f>
      </c>
      <c r="AF28">
        <f>MID(Результаты!$G25,30,1)</f>
      </c>
      <c r="AG28">
        <f>MID(Результаты!$G25,31,1)</f>
      </c>
      <c r="AH28">
        <f>MID(Результаты!$G25,32,1)</f>
      </c>
      <c r="AI28">
        <f>MID(Результаты!$G25,33,1)</f>
      </c>
      <c r="AJ28">
        <f>MID(Результаты!$G25,34,1)</f>
      </c>
      <c r="AK28">
        <f>MID(Результаты!$G25,35,1)</f>
      </c>
      <c r="AL28">
        <f>MID(Результаты!$G25,36,1)</f>
      </c>
      <c r="AM28" t="e">
        <f>VALUE(MID(Результаты!$H25,1,1))</f>
        <v>#VALUE!</v>
      </c>
      <c r="AN28" t="e">
        <f>VALUE(MID(Результаты!$H25,2,1))</f>
        <v>#VALUE!</v>
      </c>
      <c r="AO28" t="e">
        <f>VALUE(MID(Результаты!$H25,3,1))</f>
        <v>#VALUE!</v>
      </c>
      <c r="AP28" t="e">
        <f>VALUE(MID(Результаты!$H25,4,1))</f>
        <v>#VALUE!</v>
      </c>
      <c r="AQ28" t="e">
        <f>VALUE(MID(Результаты!$H25,5,1))</f>
        <v>#VALUE!</v>
      </c>
      <c r="AR28" t="e">
        <f>VALUE(MID(Результаты!$H25,6,1))</f>
        <v>#VALUE!</v>
      </c>
      <c r="AS28" t="e">
        <f>VALUE(MID(Результаты!$H25,7,1))</f>
        <v>#VALUE!</v>
      </c>
      <c r="AT28" t="e">
        <f>VALUE(MID(Результаты!$H25,8,1))</f>
        <v>#VALUE!</v>
      </c>
      <c r="AU28" t="e">
        <f>VALUE(MID(Результаты!$I25,1,1))</f>
        <v>#VALUE!</v>
      </c>
      <c r="AV28" t="e">
        <f>VALUE(MID(Результаты!$I25,5,1))</f>
        <v>#VALUE!</v>
      </c>
      <c r="AW28" t="e">
        <f>VALUE(MID(Результаты!$I25,9,1))</f>
        <v>#VALUE!</v>
      </c>
      <c r="AX28" t="e">
        <f>VALUE(MID(Результаты!$I25,13,1))</f>
        <v>#VALUE!</v>
      </c>
      <c r="AY28" t="e">
        <f>VALUE(MID(Результаты!$I25,17,1))</f>
        <v>#VALUE!</v>
      </c>
      <c r="AZ28" t="e">
        <f>VALUE(MID(Результаты!$I25,21,1))</f>
        <v>#VALUE!</v>
      </c>
      <c r="BA28">
        <f>Результаты!J25</f>
        <v>0</v>
      </c>
      <c r="BB28">
        <f>Результаты!K25</f>
        <v>0</v>
      </c>
    </row>
    <row r="29" spans="1:54" ht="12.75">
      <c r="A29">
        <v>24</v>
      </c>
      <c r="B29" t="str">
        <f>Результаты!B26&amp;" "&amp;Результаты!C26&amp;" "&amp;Результаты!D26</f>
        <v>  </v>
      </c>
      <c r="C29">
        <f>MID(Результаты!$G26,1,1)</f>
      </c>
      <c r="D29">
        <f>MID(Результаты!$G26,2,1)</f>
      </c>
      <c r="E29">
        <f>MID(Результаты!$G26,3,1)</f>
      </c>
      <c r="F29">
        <f>MID(Результаты!$G26,4,1)</f>
      </c>
      <c r="G29">
        <f>MID(Результаты!$G26,5,1)</f>
      </c>
      <c r="H29">
        <f>MID(Результаты!$G26,6,1)</f>
      </c>
      <c r="I29">
        <f>MID(Результаты!$G26,7,1)</f>
      </c>
      <c r="J29">
        <f>MID(Результаты!$G26,8,1)</f>
      </c>
      <c r="K29">
        <f>MID(Результаты!$G26,9,1)</f>
      </c>
      <c r="L29">
        <f>MID(Результаты!$G26,10,1)</f>
      </c>
      <c r="M29">
        <f>MID(Результаты!$G26,11,1)</f>
      </c>
      <c r="N29">
        <f>MID(Результаты!$G26,12,1)</f>
      </c>
      <c r="O29">
        <f>MID(Результаты!$G26,13,1)</f>
      </c>
      <c r="P29">
        <f>MID(Результаты!$G26,14,1)</f>
      </c>
      <c r="Q29">
        <f>MID(Результаты!$G26,15,1)</f>
      </c>
      <c r="R29">
        <f>MID(Результаты!$G26,16,1)</f>
      </c>
      <c r="S29">
        <f>MID(Результаты!$G26,17,1)</f>
      </c>
      <c r="T29">
        <f>MID(Результаты!$G26,18,1)</f>
      </c>
      <c r="U29">
        <f>MID(Результаты!$G26,19,1)</f>
      </c>
      <c r="V29">
        <f>MID(Результаты!$G26,20,1)</f>
      </c>
      <c r="W29">
        <f>MID(Результаты!$G26,21,1)</f>
      </c>
      <c r="X29">
        <f>MID(Результаты!$G26,22,1)</f>
      </c>
      <c r="Y29">
        <f>MID(Результаты!$G26,23,1)</f>
      </c>
      <c r="Z29">
        <f>MID(Результаты!$G26,24,1)</f>
      </c>
      <c r="AA29">
        <f>MID(Результаты!$G26,25,1)</f>
      </c>
      <c r="AB29">
        <f>MID(Результаты!$G26,26,1)</f>
      </c>
      <c r="AC29">
        <f>MID(Результаты!$G26,27,1)</f>
      </c>
      <c r="AD29">
        <f>MID(Результаты!$G26,28,1)</f>
      </c>
      <c r="AE29">
        <f>MID(Результаты!$G26,29,1)</f>
      </c>
      <c r="AF29">
        <f>MID(Результаты!$G26,30,1)</f>
      </c>
      <c r="AG29">
        <f>MID(Результаты!$G26,31,1)</f>
      </c>
      <c r="AH29">
        <f>MID(Результаты!$G26,32,1)</f>
      </c>
      <c r="AI29">
        <f>MID(Результаты!$G26,33,1)</f>
      </c>
      <c r="AJ29">
        <f>MID(Результаты!$G26,34,1)</f>
      </c>
      <c r="AK29">
        <f>MID(Результаты!$G26,35,1)</f>
      </c>
      <c r="AL29">
        <f>MID(Результаты!$G26,36,1)</f>
      </c>
      <c r="AM29" t="e">
        <f>VALUE(MID(Результаты!$H26,1,1))</f>
        <v>#VALUE!</v>
      </c>
      <c r="AN29" t="e">
        <f>VALUE(MID(Результаты!$H26,2,1))</f>
        <v>#VALUE!</v>
      </c>
      <c r="AO29" t="e">
        <f>VALUE(MID(Результаты!$H26,3,1))</f>
        <v>#VALUE!</v>
      </c>
      <c r="AP29" t="e">
        <f>VALUE(MID(Результаты!$H26,4,1))</f>
        <v>#VALUE!</v>
      </c>
      <c r="AQ29" t="e">
        <f>VALUE(MID(Результаты!$H26,5,1))</f>
        <v>#VALUE!</v>
      </c>
      <c r="AR29" t="e">
        <f>VALUE(MID(Результаты!$H26,6,1))</f>
        <v>#VALUE!</v>
      </c>
      <c r="AS29" t="e">
        <f>VALUE(MID(Результаты!$H26,7,1))</f>
        <v>#VALUE!</v>
      </c>
      <c r="AT29" t="e">
        <f>VALUE(MID(Результаты!$H26,8,1))</f>
        <v>#VALUE!</v>
      </c>
      <c r="AU29" t="e">
        <f>VALUE(MID(Результаты!$I26,1,1))</f>
        <v>#VALUE!</v>
      </c>
      <c r="AV29" t="e">
        <f>VALUE(MID(Результаты!$I26,5,1))</f>
        <v>#VALUE!</v>
      </c>
      <c r="AW29" t="e">
        <f>VALUE(MID(Результаты!$I26,9,1))</f>
        <v>#VALUE!</v>
      </c>
      <c r="AX29" t="e">
        <f>VALUE(MID(Результаты!$I26,13,1))</f>
        <v>#VALUE!</v>
      </c>
      <c r="AY29" t="e">
        <f>VALUE(MID(Результаты!$I26,17,1))</f>
        <v>#VALUE!</v>
      </c>
      <c r="AZ29" t="e">
        <f>VALUE(MID(Результаты!$I26,21,1))</f>
        <v>#VALUE!</v>
      </c>
      <c r="BA29">
        <f>Результаты!J26</f>
        <v>0</v>
      </c>
      <c r="BB29">
        <f>Результаты!K26</f>
        <v>0</v>
      </c>
    </row>
    <row r="30" spans="1:54" ht="12.75">
      <c r="A30">
        <v>25</v>
      </c>
      <c r="B30" t="str">
        <f>Результаты!B27&amp;" "&amp;Результаты!C27&amp;" "&amp;Результаты!D27</f>
        <v>  </v>
      </c>
      <c r="C30">
        <f>MID(Результаты!$G27,1,1)</f>
      </c>
      <c r="D30">
        <f>MID(Результаты!$G27,2,1)</f>
      </c>
      <c r="E30">
        <f>MID(Результаты!$G27,3,1)</f>
      </c>
      <c r="F30">
        <f>MID(Результаты!$G27,4,1)</f>
      </c>
      <c r="G30">
        <f>MID(Результаты!$G27,5,1)</f>
      </c>
      <c r="H30">
        <f>MID(Результаты!$G27,6,1)</f>
      </c>
      <c r="I30">
        <f>MID(Результаты!$G27,7,1)</f>
      </c>
      <c r="J30">
        <f>MID(Результаты!$G27,8,1)</f>
      </c>
      <c r="K30">
        <f>MID(Результаты!$G27,9,1)</f>
      </c>
      <c r="L30">
        <f>MID(Результаты!$G27,10,1)</f>
      </c>
      <c r="M30">
        <f>MID(Результаты!$G27,11,1)</f>
      </c>
      <c r="N30">
        <f>MID(Результаты!$G27,12,1)</f>
      </c>
      <c r="O30">
        <f>MID(Результаты!$G27,13,1)</f>
      </c>
      <c r="P30">
        <f>MID(Результаты!$G27,14,1)</f>
      </c>
      <c r="Q30">
        <f>MID(Результаты!$G27,15,1)</f>
      </c>
      <c r="R30">
        <f>MID(Результаты!$G27,16,1)</f>
      </c>
      <c r="S30">
        <f>MID(Результаты!$G27,17,1)</f>
      </c>
      <c r="T30">
        <f>MID(Результаты!$G27,18,1)</f>
      </c>
      <c r="U30">
        <f>MID(Результаты!$G27,19,1)</f>
      </c>
      <c r="V30">
        <f>MID(Результаты!$G27,20,1)</f>
      </c>
      <c r="W30">
        <f>MID(Результаты!$G27,21,1)</f>
      </c>
      <c r="X30">
        <f>MID(Результаты!$G27,22,1)</f>
      </c>
      <c r="Y30">
        <f>MID(Результаты!$G27,23,1)</f>
      </c>
      <c r="Z30">
        <f>MID(Результаты!$G27,24,1)</f>
      </c>
      <c r="AA30">
        <f>MID(Результаты!$G27,25,1)</f>
      </c>
      <c r="AB30">
        <f>MID(Результаты!$G27,26,1)</f>
      </c>
      <c r="AC30">
        <f>MID(Результаты!$G27,27,1)</f>
      </c>
      <c r="AD30">
        <f>MID(Результаты!$G27,28,1)</f>
      </c>
      <c r="AE30">
        <f>MID(Результаты!$G27,29,1)</f>
      </c>
      <c r="AF30">
        <f>MID(Результаты!$G27,30,1)</f>
      </c>
      <c r="AG30">
        <f>MID(Результаты!$G27,31,1)</f>
      </c>
      <c r="AH30">
        <f>MID(Результаты!$G27,32,1)</f>
      </c>
      <c r="AI30">
        <f>MID(Результаты!$G27,33,1)</f>
      </c>
      <c r="AJ30">
        <f>MID(Результаты!$G27,34,1)</f>
      </c>
      <c r="AK30">
        <f>MID(Результаты!$G27,35,1)</f>
      </c>
      <c r="AL30">
        <f>MID(Результаты!$G27,36,1)</f>
      </c>
      <c r="AM30" t="e">
        <f>VALUE(MID(Результаты!$H27,1,1))</f>
        <v>#VALUE!</v>
      </c>
      <c r="AN30" t="e">
        <f>VALUE(MID(Результаты!$H27,2,1))</f>
        <v>#VALUE!</v>
      </c>
      <c r="AO30" t="e">
        <f>VALUE(MID(Результаты!$H27,3,1))</f>
        <v>#VALUE!</v>
      </c>
      <c r="AP30" t="e">
        <f>VALUE(MID(Результаты!$H27,4,1))</f>
        <v>#VALUE!</v>
      </c>
      <c r="AQ30" t="e">
        <f>VALUE(MID(Результаты!$H27,5,1))</f>
        <v>#VALUE!</v>
      </c>
      <c r="AR30" t="e">
        <f>VALUE(MID(Результаты!$H27,6,1))</f>
        <v>#VALUE!</v>
      </c>
      <c r="AS30" t="e">
        <f>VALUE(MID(Результаты!$H27,7,1))</f>
        <v>#VALUE!</v>
      </c>
      <c r="AT30" t="e">
        <f>VALUE(MID(Результаты!$H27,8,1))</f>
        <v>#VALUE!</v>
      </c>
      <c r="AU30" t="e">
        <f>VALUE(MID(Результаты!$I27,1,1))</f>
        <v>#VALUE!</v>
      </c>
      <c r="AV30" t="e">
        <f>VALUE(MID(Результаты!$I27,5,1))</f>
        <v>#VALUE!</v>
      </c>
      <c r="AW30" t="e">
        <f>VALUE(MID(Результаты!$I27,9,1))</f>
        <v>#VALUE!</v>
      </c>
      <c r="AX30" t="e">
        <f>VALUE(MID(Результаты!$I27,13,1))</f>
        <v>#VALUE!</v>
      </c>
      <c r="AY30" t="e">
        <f>VALUE(MID(Результаты!$I27,17,1))</f>
        <v>#VALUE!</v>
      </c>
      <c r="AZ30" t="e">
        <f>VALUE(MID(Результаты!$I27,21,1))</f>
        <v>#VALUE!</v>
      </c>
      <c r="BA30">
        <f>Результаты!J27</f>
        <v>0</v>
      </c>
      <c r="BB30">
        <f>Результаты!K27</f>
        <v>0</v>
      </c>
    </row>
    <row r="31" spans="1:54" ht="12.75">
      <c r="A31">
        <v>26</v>
      </c>
      <c r="B31" t="str">
        <f>Результаты!B28&amp;" "&amp;Результаты!C28&amp;" "&amp;Результаты!D28</f>
        <v>  </v>
      </c>
      <c r="C31">
        <f>MID(Результаты!$G28,1,1)</f>
      </c>
      <c r="D31">
        <f>MID(Результаты!$G28,2,1)</f>
      </c>
      <c r="E31">
        <f>MID(Результаты!$G28,3,1)</f>
      </c>
      <c r="F31">
        <f>MID(Результаты!$G28,4,1)</f>
      </c>
      <c r="G31">
        <f>MID(Результаты!$G28,5,1)</f>
      </c>
      <c r="H31">
        <f>MID(Результаты!$G28,6,1)</f>
      </c>
      <c r="I31">
        <f>MID(Результаты!$G28,7,1)</f>
      </c>
      <c r="J31">
        <f>MID(Результаты!$G28,8,1)</f>
      </c>
      <c r="K31">
        <f>MID(Результаты!$G28,9,1)</f>
      </c>
      <c r="L31">
        <f>MID(Результаты!$G28,10,1)</f>
      </c>
      <c r="M31">
        <f>MID(Результаты!$G28,11,1)</f>
      </c>
      <c r="N31">
        <f>MID(Результаты!$G28,12,1)</f>
      </c>
      <c r="O31">
        <f>MID(Результаты!$G28,13,1)</f>
      </c>
      <c r="P31">
        <f>MID(Результаты!$G28,14,1)</f>
      </c>
      <c r="Q31">
        <f>MID(Результаты!$G28,15,1)</f>
      </c>
      <c r="R31">
        <f>MID(Результаты!$G28,16,1)</f>
      </c>
      <c r="S31">
        <f>MID(Результаты!$G28,17,1)</f>
      </c>
      <c r="T31">
        <f>MID(Результаты!$G28,18,1)</f>
      </c>
      <c r="U31">
        <f>MID(Результаты!$G28,19,1)</f>
      </c>
      <c r="V31">
        <f>MID(Результаты!$G28,20,1)</f>
      </c>
      <c r="W31">
        <f>MID(Результаты!$G28,21,1)</f>
      </c>
      <c r="X31">
        <f>MID(Результаты!$G28,22,1)</f>
      </c>
      <c r="Y31">
        <f>MID(Результаты!$G28,23,1)</f>
      </c>
      <c r="Z31">
        <f>MID(Результаты!$G28,24,1)</f>
      </c>
      <c r="AA31">
        <f>MID(Результаты!$G28,25,1)</f>
      </c>
      <c r="AB31">
        <f>MID(Результаты!$G28,26,1)</f>
      </c>
      <c r="AC31">
        <f>MID(Результаты!$G28,27,1)</f>
      </c>
      <c r="AD31">
        <f>MID(Результаты!$G28,28,1)</f>
      </c>
      <c r="AE31">
        <f>MID(Результаты!$G28,29,1)</f>
      </c>
      <c r="AF31">
        <f>MID(Результаты!$G28,30,1)</f>
      </c>
      <c r="AG31">
        <f>MID(Результаты!$G28,31,1)</f>
      </c>
      <c r="AH31">
        <f>MID(Результаты!$G28,32,1)</f>
      </c>
      <c r="AI31">
        <f>MID(Результаты!$G28,33,1)</f>
      </c>
      <c r="AJ31">
        <f>MID(Результаты!$G28,34,1)</f>
      </c>
      <c r="AK31">
        <f>MID(Результаты!$G28,35,1)</f>
      </c>
      <c r="AL31">
        <f>MID(Результаты!$G28,36,1)</f>
      </c>
      <c r="AM31" t="e">
        <f>VALUE(MID(Результаты!$H28,1,1))</f>
        <v>#VALUE!</v>
      </c>
      <c r="AN31" t="e">
        <f>VALUE(MID(Результаты!$H28,2,1))</f>
        <v>#VALUE!</v>
      </c>
      <c r="AO31" t="e">
        <f>VALUE(MID(Результаты!$H28,3,1))</f>
        <v>#VALUE!</v>
      </c>
      <c r="AP31" t="e">
        <f>VALUE(MID(Результаты!$H28,4,1))</f>
        <v>#VALUE!</v>
      </c>
      <c r="AQ31" t="e">
        <f>VALUE(MID(Результаты!$H28,5,1))</f>
        <v>#VALUE!</v>
      </c>
      <c r="AR31" t="e">
        <f>VALUE(MID(Результаты!$H28,6,1))</f>
        <v>#VALUE!</v>
      </c>
      <c r="AS31" t="e">
        <f>VALUE(MID(Результаты!$H28,7,1))</f>
        <v>#VALUE!</v>
      </c>
      <c r="AT31" t="e">
        <f>VALUE(MID(Результаты!$H28,8,1))</f>
        <v>#VALUE!</v>
      </c>
      <c r="AU31" t="e">
        <f>VALUE(MID(Результаты!$I28,1,1))</f>
        <v>#VALUE!</v>
      </c>
      <c r="AV31" t="e">
        <f>VALUE(MID(Результаты!$I28,5,1))</f>
        <v>#VALUE!</v>
      </c>
      <c r="AW31" t="e">
        <f>VALUE(MID(Результаты!$I28,9,1))</f>
        <v>#VALUE!</v>
      </c>
      <c r="AX31" t="e">
        <f>VALUE(MID(Результаты!$I28,13,1))</f>
        <v>#VALUE!</v>
      </c>
      <c r="AY31" t="e">
        <f>VALUE(MID(Результаты!$I28,17,1))</f>
        <v>#VALUE!</v>
      </c>
      <c r="AZ31" t="e">
        <f>VALUE(MID(Результаты!$I28,21,1))</f>
        <v>#VALUE!</v>
      </c>
      <c r="BA31">
        <f>Результаты!J28</f>
        <v>0</v>
      </c>
      <c r="BB31">
        <f>Результаты!K28</f>
        <v>0</v>
      </c>
    </row>
    <row r="32" spans="1:54" ht="12.75">
      <c r="A32">
        <v>27</v>
      </c>
      <c r="B32" t="str">
        <f>Результаты!B29&amp;" "&amp;Результаты!C29&amp;" "&amp;Результаты!D29</f>
        <v>  </v>
      </c>
      <c r="C32">
        <f>MID(Результаты!$G29,1,1)</f>
      </c>
      <c r="D32">
        <f>MID(Результаты!$G29,2,1)</f>
      </c>
      <c r="E32">
        <f>MID(Результаты!$G29,3,1)</f>
      </c>
      <c r="F32">
        <f>MID(Результаты!$G29,4,1)</f>
      </c>
      <c r="G32">
        <f>MID(Результаты!$G29,5,1)</f>
      </c>
      <c r="H32">
        <f>MID(Результаты!$G29,6,1)</f>
      </c>
      <c r="I32">
        <f>MID(Результаты!$G29,7,1)</f>
      </c>
      <c r="J32">
        <f>MID(Результаты!$G29,8,1)</f>
      </c>
      <c r="K32">
        <f>MID(Результаты!$G29,9,1)</f>
      </c>
      <c r="L32">
        <f>MID(Результаты!$G29,10,1)</f>
      </c>
      <c r="M32">
        <f>MID(Результаты!$G29,11,1)</f>
      </c>
      <c r="N32">
        <f>MID(Результаты!$G29,12,1)</f>
      </c>
      <c r="O32">
        <f>MID(Результаты!$G29,13,1)</f>
      </c>
      <c r="P32">
        <f>MID(Результаты!$G29,14,1)</f>
      </c>
      <c r="Q32">
        <f>MID(Результаты!$G29,15,1)</f>
      </c>
      <c r="R32">
        <f>MID(Результаты!$G29,16,1)</f>
      </c>
      <c r="S32">
        <f>MID(Результаты!$G29,17,1)</f>
      </c>
      <c r="T32">
        <f>MID(Результаты!$G29,18,1)</f>
      </c>
      <c r="U32">
        <f>MID(Результаты!$G29,19,1)</f>
      </c>
      <c r="V32">
        <f>MID(Результаты!$G29,20,1)</f>
      </c>
      <c r="W32">
        <f>MID(Результаты!$G29,21,1)</f>
      </c>
      <c r="X32">
        <f>MID(Результаты!$G29,22,1)</f>
      </c>
      <c r="Y32">
        <f>MID(Результаты!$G29,23,1)</f>
      </c>
      <c r="Z32">
        <f>MID(Результаты!$G29,24,1)</f>
      </c>
      <c r="AA32">
        <f>MID(Результаты!$G29,25,1)</f>
      </c>
      <c r="AB32">
        <f>MID(Результаты!$G29,26,1)</f>
      </c>
      <c r="AC32">
        <f>MID(Результаты!$G29,27,1)</f>
      </c>
      <c r="AD32">
        <f>MID(Результаты!$G29,28,1)</f>
      </c>
      <c r="AE32">
        <f>MID(Результаты!$G29,29,1)</f>
      </c>
      <c r="AF32">
        <f>MID(Результаты!$G29,30,1)</f>
      </c>
      <c r="AG32">
        <f>MID(Результаты!$G29,31,1)</f>
      </c>
      <c r="AH32">
        <f>MID(Результаты!$G29,32,1)</f>
      </c>
      <c r="AI32">
        <f>MID(Результаты!$G29,33,1)</f>
      </c>
      <c r="AJ32">
        <f>MID(Результаты!$G29,34,1)</f>
      </c>
      <c r="AK32">
        <f>MID(Результаты!$G29,35,1)</f>
      </c>
      <c r="AL32">
        <f>MID(Результаты!$G29,36,1)</f>
      </c>
      <c r="AM32" t="e">
        <f>VALUE(MID(Результаты!$H29,1,1))</f>
        <v>#VALUE!</v>
      </c>
      <c r="AN32" t="e">
        <f>VALUE(MID(Результаты!$H29,2,1))</f>
        <v>#VALUE!</v>
      </c>
      <c r="AO32" t="e">
        <f>VALUE(MID(Результаты!$H29,3,1))</f>
        <v>#VALUE!</v>
      </c>
      <c r="AP32" t="e">
        <f>VALUE(MID(Результаты!$H29,4,1))</f>
        <v>#VALUE!</v>
      </c>
      <c r="AQ32" t="e">
        <f>VALUE(MID(Результаты!$H29,5,1))</f>
        <v>#VALUE!</v>
      </c>
      <c r="AR32" t="e">
        <f>VALUE(MID(Результаты!$H29,6,1))</f>
        <v>#VALUE!</v>
      </c>
      <c r="AS32" t="e">
        <f>VALUE(MID(Результаты!$H29,7,1))</f>
        <v>#VALUE!</v>
      </c>
      <c r="AT32" t="e">
        <f>VALUE(MID(Результаты!$H29,8,1))</f>
        <v>#VALUE!</v>
      </c>
      <c r="AU32" t="e">
        <f>VALUE(MID(Результаты!$I29,1,1))</f>
        <v>#VALUE!</v>
      </c>
      <c r="AV32" t="e">
        <f>VALUE(MID(Результаты!$I29,5,1))</f>
        <v>#VALUE!</v>
      </c>
      <c r="AW32" t="e">
        <f>VALUE(MID(Результаты!$I29,9,1))</f>
        <v>#VALUE!</v>
      </c>
      <c r="AX32" t="e">
        <f>VALUE(MID(Результаты!$I29,13,1))</f>
        <v>#VALUE!</v>
      </c>
      <c r="AY32" t="e">
        <f>VALUE(MID(Результаты!$I29,17,1))</f>
        <v>#VALUE!</v>
      </c>
      <c r="AZ32" t="e">
        <f>VALUE(MID(Результаты!$I29,21,1))</f>
        <v>#VALUE!</v>
      </c>
      <c r="BA32">
        <f>Результаты!J29</f>
        <v>0</v>
      </c>
      <c r="BB32">
        <f>Результаты!K29</f>
        <v>0</v>
      </c>
    </row>
    <row r="33" spans="1:54" ht="12.75">
      <c r="A33">
        <v>28</v>
      </c>
      <c r="B33" t="str">
        <f>Результаты!B30&amp;" "&amp;Результаты!C30&amp;" "&amp;Результаты!D30</f>
        <v>  </v>
      </c>
      <c r="C33">
        <f>MID(Результаты!$G30,1,1)</f>
      </c>
      <c r="D33">
        <f>MID(Результаты!$G30,2,1)</f>
      </c>
      <c r="E33">
        <f>MID(Результаты!$G30,3,1)</f>
      </c>
      <c r="F33">
        <f>MID(Результаты!$G30,4,1)</f>
      </c>
      <c r="G33">
        <f>MID(Результаты!$G30,5,1)</f>
      </c>
      <c r="H33">
        <f>MID(Результаты!$G30,6,1)</f>
      </c>
      <c r="I33">
        <f>MID(Результаты!$G30,7,1)</f>
      </c>
      <c r="J33">
        <f>MID(Результаты!$G30,8,1)</f>
      </c>
      <c r="K33">
        <f>MID(Результаты!$G30,9,1)</f>
      </c>
      <c r="L33">
        <f>MID(Результаты!$G30,10,1)</f>
      </c>
      <c r="M33">
        <f>MID(Результаты!$G30,11,1)</f>
      </c>
      <c r="N33">
        <f>MID(Результаты!$G30,12,1)</f>
      </c>
      <c r="O33">
        <f>MID(Результаты!$G30,13,1)</f>
      </c>
      <c r="P33">
        <f>MID(Результаты!$G30,14,1)</f>
      </c>
      <c r="Q33">
        <f>MID(Результаты!$G30,15,1)</f>
      </c>
      <c r="R33">
        <f>MID(Результаты!$G30,16,1)</f>
      </c>
      <c r="S33">
        <f>MID(Результаты!$G30,17,1)</f>
      </c>
      <c r="T33">
        <f>MID(Результаты!$G30,18,1)</f>
      </c>
      <c r="U33">
        <f>MID(Результаты!$G30,19,1)</f>
      </c>
      <c r="V33">
        <f>MID(Результаты!$G30,20,1)</f>
      </c>
      <c r="W33">
        <f>MID(Результаты!$G30,21,1)</f>
      </c>
      <c r="X33">
        <f>MID(Результаты!$G30,22,1)</f>
      </c>
      <c r="Y33">
        <f>MID(Результаты!$G30,23,1)</f>
      </c>
      <c r="Z33">
        <f>MID(Результаты!$G30,24,1)</f>
      </c>
      <c r="AA33">
        <f>MID(Результаты!$G30,25,1)</f>
      </c>
      <c r="AB33">
        <f>MID(Результаты!$G30,26,1)</f>
      </c>
      <c r="AC33">
        <f>MID(Результаты!$G30,27,1)</f>
      </c>
      <c r="AD33">
        <f>MID(Результаты!$G30,28,1)</f>
      </c>
      <c r="AE33">
        <f>MID(Результаты!$G30,29,1)</f>
      </c>
      <c r="AF33">
        <f>MID(Результаты!$G30,30,1)</f>
      </c>
      <c r="AG33">
        <f>MID(Результаты!$G30,31,1)</f>
      </c>
      <c r="AH33">
        <f>MID(Результаты!$G30,32,1)</f>
      </c>
      <c r="AI33">
        <f>MID(Результаты!$G30,33,1)</f>
      </c>
      <c r="AJ33">
        <f>MID(Результаты!$G30,34,1)</f>
      </c>
      <c r="AK33">
        <f>MID(Результаты!$G30,35,1)</f>
      </c>
      <c r="AL33">
        <f>MID(Результаты!$G30,36,1)</f>
      </c>
      <c r="AM33" t="e">
        <f>VALUE(MID(Результаты!$H30,1,1))</f>
        <v>#VALUE!</v>
      </c>
      <c r="AN33" t="e">
        <f>VALUE(MID(Результаты!$H30,2,1))</f>
        <v>#VALUE!</v>
      </c>
      <c r="AO33" t="e">
        <f>VALUE(MID(Результаты!$H30,3,1))</f>
        <v>#VALUE!</v>
      </c>
      <c r="AP33" t="e">
        <f>VALUE(MID(Результаты!$H30,4,1))</f>
        <v>#VALUE!</v>
      </c>
      <c r="AQ33" t="e">
        <f>VALUE(MID(Результаты!$H30,5,1))</f>
        <v>#VALUE!</v>
      </c>
      <c r="AR33" t="e">
        <f>VALUE(MID(Результаты!$H30,6,1))</f>
        <v>#VALUE!</v>
      </c>
      <c r="AS33" t="e">
        <f>VALUE(MID(Результаты!$H30,7,1))</f>
        <v>#VALUE!</v>
      </c>
      <c r="AT33" t="e">
        <f>VALUE(MID(Результаты!$H30,8,1))</f>
        <v>#VALUE!</v>
      </c>
      <c r="AU33" t="e">
        <f>VALUE(MID(Результаты!$I30,1,1))</f>
        <v>#VALUE!</v>
      </c>
      <c r="AV33" t="e">
        <f>VALUE(MID(Результаты!$I30,5,1))</f>
        <v>#VALUE!</v>
      </c>
      <c r="AW33" t="e">
        <f>VALUE(MID(Результаты!$I30,9,1))</f>
        <v>#VALUE!</v>
      </c>
      <c r="AX33" t="e">
        <f>VALUE(MID(Результаты!$I30,13,1))</f>
        <v>#VALUE!</v>
      </c>
      <c r="AY33" t="e">
        <f>VALUE(MID(Результаты!$I30,17,1))</f>
        <v>#VALUE!</v>
      </c>
      <c r="AZ33" t="e">
        <f>VALUE(MID(Результаты!$I30,21,1))</f>
        <v>#VALUE!</v>
      </c>
      <c r="BA33">
        <f>Результаты!J30</f>
        <v>0</v>
      </c>
      <c r="BB33">
        <f>Результаты!K30</f>
        <v>0</v>
      </c>
    </row>
    <row r="34" spans="1:54" ht="12.75">
      <c r="A34">
        <v>29</v>
      </c>
      <c r="B34" t="str">
        <f>Результаты!B31&amp;" "&amp;Результаты!C31&amp;" "&amp;Результаты!D31</f>
        <v>  </v>
      </c>
      <c r="C34">
        <f>MID(Результаты!$G31,1,1)</f>
      </c>
      <c r="D34">
        <f>MID(Результаты!$G31,2,1)</f>
      </c>
      <c r="E34">
        <f>MID(Результаты!$G31,3,1)</f>
      </c>
      <c r="F34">
        <f>MID(Результаты!$G31,4,1)</f>
      </c>
      <c r="G34">
        <f>MID(Результаты!$G31,5,1)</f>
      </c>
      <c r="H34">
        <f>MID(Результаты!$G31,6,1)</f>
      </c>
      <c r="I34">
        <f>MID(Результаты!$G31,7,1)</f>
      </c>
      <c r="J34">
        <f>MID(Результаты!$G31,8,1)</f>
      </c>
      <c r="K34">
        <f>MID(Результаты!$G31,9,1)</f>
      </c>
      <c r="L34">
        <f>MID(Результаты!$G31,10,1)</f>
      </c>
      <c r="M34">
        <f>MID(Результаты!$G31,11,1)</f>
      </c>
      <c r="N34">
        <f>MID(Результаты!$G31,12,1)</f>
      </c>
      <c r="O34">
        <f>MID(Результаты!$G31,13,1)</f>
      </c>
      <c r="P34">
        <f>MID(Результаты!$G31,14,1)</f>
      </c>
      <c r="Q34">
        <f>MID(Результаты!$G31,15,1)</f>
      </c>
      <c r="R34">
        <f>MID(Результаты!$G31,16,1)</f>
      </c>
      <c r="S34">
        <f>MID(Результаты!$G31,17,1)</f>
      </c>
      <c r="T34">
        <f>MID(Результаты!$G31,18,1)</f>
      </c>
      <c r="U34">
        <f>MID(Результаты!$G31,19,1)</f>
      </c>
      <c r="V34">
        <f>MID(Результаты!$G31,20,1)</f>
      </c>
      <c r="W34">
        <f>MID(Результаты!$G31,21,1)</f>
      </c>
      <c r="X34">
        <f>MID(Результаты!$G31,22,1)</f>
      </c>
      <c r="Y34">
        <f>MID(Результаты!$G31,23,1)</f>
      </c>
      <c r="Z34">
        <f>MID(Результаты!$G31,24,1)</f>
      </c>
      <c r="AA34">
        <f>MID(Результаты!$G31,25,1)</f>
      </c>
      <c r="AB34">
        <f>MID(Результаты!$G31,26,1)</f>
      </c>
      <c r="AC34">
        <f>MID(Результаты!$G31,27,1)</f>
      </c>
      <c r="AD34">
        <f>MID(Результаты!$G31,28,1)</f>
      </c>
      <c r="AE34">
        <f>MID(Результаты!$G31,29,1)</f>
      </c>
      <c r="AF34">
        <f>MID(Результаты!$G31,30,1)</f>
      </c>
      <c r="AG34">
        <f>MID(Результаты!$G31,31,1)</f>
      </c>
      <c r="AH34">
        <f>MID(Результаты!$G31,32,1)</f>
      </c>
      <c r="AI34">
        <f>MID(Результаты!$G31,33,1)</f>
      </c>
      <c r="AJ34">
        <f>MID(Результаты!$G31,34,1)</f>
      </c>
      <c r="AK34">
        <f>MID(Результаты!$G31,35,1)</f>
      </c>
      <c r="AL34">
        <f>MID(Результаты!$G31,36,1)</f>
      </c>
      <c r="AM34" t="e">
        <f>VALUE(MID(Результаты!$H31,1,1))</f>
        <v>#VALUE!</v>
      </c>
      <c r="AN34" t="e">
        <f>VALUE(MID(Результаты!$H31,2,1))</f>
        <v>#VALUE!</v>
      </c>
      <c r="AO34" t="e">
        <f>VALUE(MID(Результаты!$H31,3,1))</f>
        <v>#VALUE!</v>
      </c>
      <c r="AP34" t="e">
        <f>VALUE(MID(Результаты!$H31,4,1))</f>
        <v>#VALUE!</v>
      </c>
      <c r="AQ34" t="e">
        <f>VALUE(MID(Результаты!$H31,5,1))</f>
        <v>#VALUE!</v>
      </c>
      <c r="AR34" t="e">
        <f>VALUE(MID(Результаты!$H31,6,1))</f>
        <v>#VALUE!</v>
      </c>
      <c r="AS34" t="e">
        <f>VALUE(MID(Результаты!$H31,7,1))</f>
        <v>#VALUE!</v>
      </c>
      <c r="AT34" t="e">
        <f>VALUE(MID(Результаты!$H31,8,1))</f>
        <v>#VALUE!</v>
      </c>
      <c r="AU34" t="e">
        <f>VALUE(MID(Результаты!$I31,1,1))</f>
        <v>#VALUE!</v>
      </c>
      <c r="AV34" t="e">
        <f>VALUE(MID(Результаты!$I31,5,1))</f>
        <v>#VALUE!</v>
      </c>
      <c r="AW34" t="e">
        <f>VALUE(MID(Результаты!$I31,9,1))</f>
        <v>#VALUE!</v>
      </c>
      <c r="AX34" t="e">
        <f>VALUE(MID(Результаты!$I31,13,1))</f>
        <v>#VALUE!</v>
      </c>
      <c r="AY34" t="e">
        <f>VALUE(MID(Результаты!$I31,17,1))</f>
        <v>#VALUE!</v>
      </c>
      <c r="AZ34" t="e">
        <f>VALUE(MID(Результаты!$I31,21,1))</f>
        <v>#VALUE!</v>
      </c>
      <c r="BA34">
        <f>Результаты!J31</f>
        <v>0</v>
      </c>
      <c r="BB34">
        <f>Результаты!K31</f>
        <v>0</v>
      </c>
    </row>
    <row r="35" spans="1:54" ht="12.75">
      <c r="A35">
        <v>30</v>
      </c>
      <c r="B35" t="str">
        <f>Результаты!B32&amp;" "&amp;Результаты!C32&amp;" "&amp;Результаты!D32</f>
        <v>  </v>
      </c>
      <c r="C35">
        <f>MID(Результаты!$G32,1,1)</f>
      </c>
      <c r="D35">
        <f>MID(Результаты!$G32,2,1)</f>
      </c>
      <c r="E35">
        <f>MID(Результаты!$G32,3,1)</f>
      </c>
      <c r="F35">
        <f>MID(Результаты!$G32,4,1)</f>
      </c>
      <c r="G35">
        <f>MID(Результаты!$G32,5,1)</f>
      </c>
      <c r="H35">
        <f>MID(Результаты!$G32,6,1)</f>
      </c>
      <c r="I35">
        <f>MID(Результаты!$G32,7,1)</f>
      </c>
      <c r="J35">
        <f>MID(Результаты!$G32,8,1)</f>
      </c>
      <c r="K35">
        <f>MID(Результаты!$G32,9,1)</f>
      </c>
      <c r="L35">
        <f>MID(Результаты!$G32,10,1)</f>
      </c>
      <c r="M35">
        <f>MID(Результаты!$G32,11,1)</f>
      </c>
      <c r="N35">
        <f>MID(Результаты!$G32,12,1)</f>
      </c>
      <c r="O35">
        <f>MID(Результаты!$G32,13,1)</f>
      </c>
      <c r="P35">
        <f>MID(Результаты!$G32,14,1)</f>
      </c>
      <c r="Q35">
        <f>MID(Результаты!$G32,15,1)</f>
      </c>
      <c r="R35">
        <f>MID(Результаты!$G32,16,1)</f>
      </c>
      <c r="S35">
        <f>MID(Результаты!$G32,17,1)</f>
      </c>
      <c r="T35">
        <f>MID(Результаты!$G32,18,1)</f>
      </c>
      <c r="U35">
        <f>MID(Результаты!$G32,19,1)</f>
      </c>
      <c r="V35">
        <f>MID(Результаты!$G32,20,1)</f>
      </c>
      <c r="W35">
        <f>MID(Результаты!$G32,21,1)</f>
      </c>
      <c r="X35">
        <f>MID(Результаты!$G32,22,1)</f>
      </c>
      <c r="Y35">
        <f>MID(Результаты!$G32,23,1)</f>
      </c>
      <c r="Z35">
        <f>MID(Результаты!$G32,24,1)</f>
      </c>
      <c r="AA35">
        <f>MID(Результаты!$G32,25,1)</f>
      </c>
      <c r="AB35">
        <f>MID(Результаты!$G32,26,1)</f>
      </c>
      <c r="AC35">
        <f>MID(Результаты!$G32,27,1)</f>
      </c>
      <c r="AD35">
        <f>MID(Результаты!$G32,28,1)</f>
      </c>
      <c r="AE35">
        <f>MID(Результаты!$G32,29,1)</f>
      </c>
      <c r="AF35">
        <f>MID(Результаты!$G32,30,1)</f>
      </c>
      <c r="AG35">
        <f>MID(Результаты!$G32,31,1)</f>
      </c>
      <c r="AH35">
        <f>MID(Результаты!$G32,32,1)</f>
      </c>
      <c r="AI35">
        <f>MID(Результаты!$G32,33,1)</f>
      </c>
      <c r="AJ35">
        <f>MID(Результаты!$G32,34,1)</f>
      </c>
      <c r="AK35">
        <f>MID(Результаты!$G32,35,1)</f>
      </c>
      <c r="AL35">
        <f>MID(Результаты!$G32,36,1)</f>
      </c>
      <c r="AM35" t="e">
        <f>VALUE(MID(Результаты!$H32,1,1))</f>
        <v>#VALUE!</v>
      </c>
      <c r="AN35" t="e">
        <f>VALUE(MID(Результаты!$H32,2,1))</f>
        <v>#VALUE!</v>
      </c>
      <c r="AO35" t="e">
        <f>VALUE(MID(Результаты!$H32,3,1))</f>
        <v>#VALUE!</v>
      </c>
      <c r="AP35" t="e">
        <f>VALUE(MID(Результаты!$H32,4,1))</f>
        <v>#VALUE!</v>
      </c>
      <c r="AQ35" t="e">
        <f>VALUE(MID(Результаты!$H32,5,1))</f>
        <v>#VALUE!</v>
      </c>
      <c r="AR35" t="e">
        <f>VALUE(MID(Результаты!$H32,6,1))</f>
        <v>#VALUE!</v>
      </c>
      <c r="AS35" t="e">
        <f>VALUE(MID(Результаты!$H32,7,1))</f>
        <v>#VALUE!</v>
      </c>
      <c r="AT35" t="e">
        <f>VALUE(MID(Результаты!$H32,8,1))</f>
        <v>#VALUE!</v>
      </c>
      <c r="AU35" t="e">
        <f>VALUE(MID(Результаты!$I32,1,1))</f>
        <v>#VALUE!</v>
      </c>
      <c r="AV35" t="e">
        <f>VALUE(MID(Результаты!$I32,5,1))</f>
        <v>#VALUE!</v>
      </c>
      <c r="AW35" t="e">
        <f>VALUE(MID(Результаты!$I32,9,1))</f>
        <v>#VALUE!</v>
      </c>
      <c r="AX35" t="e">
        <f>VALUE(MID(Результаты!$I32,13,1))</f>
        <v>#VALUE!</v>
      </c>
      <c r="AY35" t="e">
        <f>VALUE(MID(Результаты!$I32,17,1))</f>
        <v>#VALUE!</v>
      </c>
      <c r="AZ35" t="e">
        <f>VALUE(MID(Результаты!$I32,21,1))</f>
        <v>#VALUE!</v>
      </c>
      <c r="BA35">
        <f>Результаты!J32</f>
        <v>0</v>
      </c>
      <c r="BB35">
        <f>Результаты!K32</f>
        <v>0</v>
      </c>
    </row>
    <row r="36" spans="1:54" ht="12.75">
      <c r="A36">
        <v>31</v>
      </c>
      <c r="B36" t="str">
        <f>Результаты!B33&amp;" "&amp;Результаты!C33&amp;" "&amp;Результаты!D33</f>
        <v>  </v>
      </c>
      <c r="C36">
        <f>MID(Результаты!$G33,1,1)</f>
      </c>
      <c r="D36">
        <f>MID(Результаты!$G33,2,1)</f>
      </c>
      <c r="E36">
        <f>MID(Результаты!$G33,3,1)</f>
      </c>
      <c r="F36">
        <f>MID(Результаты!$G33,4,1)</f>
      </c>
      <c r="G36">
        <f>MID(Результаты!$G33,5,1)</f>
      </c>
      <c r="H36">
        <f>MID(Результаты!$G33,6,1)</f>
      </c>
      <c r="I36">
        <f>MID(Результаты!$G33,7,1)</f>
      </c>
      <c r="J36">
        <f>MID(Результаты!$G33,8,1)</f>
      </c>
      <c r="K36">
        <f>MID(Результаты!$G33,9,1)</f>
      </c>
      <c r="L36">
        <f>MID(Результаты!$G33,10,1)</f>
      </c>
      <c r="M36">
        <f>MID(Результаты!$G33,11,1)</f>
      </c>
      <c r="N36">
        <f>MID(Результаты!$G33,12,1)</f>
      </c>
      <c r="O36">
        <f>MID(Результаты!$G33,13,1)</f>
      </c>
      <c r="P36">
        <f>MID(Результаты!$G33,14,1)</f>
      </c>
      <c r="Q36">
        <f>MID(Результаты!$G33,15,1)</f>
      </c>
      <c r="R36">
        <f>MID(Результаты!$G33,16,1)</f>
      </c>
      <c r="S36">
        <f>MID(Результаты!$G33,17,1)</f>
      </c>
      <c r="T36">
        <f>MID(Результаты!$G33,18,1)</f>
      </c>
      <c r="U36">
        <f>MID(Результаты!$G33,19,1)</f>
      </c>
      <c r="V36">
        <f>MID(Результаты!$G33,20,1)</f>
      </c>
      <c r="W36">
        <f>MID(Результаты!$G33,21,1)</f>
      </c>
      <c r="X36">
        <f>MID(Результаты!$G33,22,1)</f>
      </c>
      <c r="Y36">
        <f>MID(Результаты!$G33,23,1)</f>
      </c>
      <c r="Z36">
        <f>MID(Результаты!$G33,24,1)</f>
      </c>
      <c r="AA36">
        <f>MID(Результаты!$G33,25,1)</f>
      </c>
      <c r="AB36">
        <f>MID(Результаты!$G33,26,1)</f>
      </c>
      <c r="AC36">
        <f>MID(Результаты!$G33,27,1)</f>
      </c>
      <c r="AD36">
        <f>MID(Результаты!$G33,28,1)</f>
      </c>
      <c r="AE36">
        <f>MID(Результаты!$G33,29,1)</f>
      </c>
      <c r="AF36">
        <f>MID(Результаты!$G33,30,1)</f>
      </c>
      <c r="AG36">
        <f>MID(Результаты!$G33,31,1)</f>
      </c>
      <c r="AH36">
        <f>MID(Результаты!$G33,32,1)</f>
      </c>
      <c r="AI36">
        <f>MID(Результаты!$G33,33,1)</f>
      </c>
      <c r="AJ36">
        <f>MID(Результаты!$G33,34,1)</f>
      </c>
      <c r="AK36">
        <f>MID(Результаты!$G33,35,1)</f>
      </c>
      <c r="AL36">
        <f>MID(Результаты!$G33,36,1)</f>
      </c>
      <c r="AM36" t="e">
        <f>VALUE(MID(Результаты!$H33,1,1))</f>
        <v>#VALUE!</v>
      </c>
      <c r="AN36" t="e">
        <f>VALUE(MID(Результаты!$H33,2,1))</f>
        <v>#VALUE!</v>
      </c>
      <c r="AO36" t="e">
        <f>VALUE(MID(Результаты!$H33,3,1))</f>
        <v>#VALUE!</v>
      </c>
      <c r="AP36" t="e">
        <f>VALUE(MID(Результаты!$H33,4,1))</f>
        <v>#VALUE!</v>
      </c>
      <c r="AQ36" t="e">
        <f>VALUE(MID(Результаты!$H33,5,1))</f>
        <v>#VALUE!</v>
      </c>
      <c r="AR36" t="e">
        <f>VALUE(MID(Результаты!$H33,6,1))</f>
        <v>#VALUE!</v>
      </c>
      <c r="AS36" t="e">
        <f>VALUE(MID(Результаты!$H33,7,1))</f>
        <v>#VALUE!</v>
      </c>
      <c r="AT36" t="e">
        <f>VALUE(MID(Результаты!$H33,8,1))</f>
        <v>#VALUE!</v>
      </c>
      <c r="AU36" t="e">
        <f>VALUE(MID(Результаты!$I33,1,1))</f>
        <v>#VALUE!</v>
      </c>
      <c r="AV36" t="e">
        <f>VALUE(MID(Результаты!$I33,5,1))</f>
        <v>#VALUE!</v>
      </c>
      <c r="AW36" t="e">
        <f>VALUE(MID(Результаты!$I33,9,1))</f>
        <v>#VALUE!</v>
      </c>
      <c r="AX36" t="e">
        <f>VALUE(MID(Результаты!$I33,13,1))</f>
        <v>#VALUE!</v>
      </c>
      <c r="AY36" t="e">
        <f>VALUE(MID(Результаты!$I33,17,1))</f>
        <v>#VALUE!</v>
      </c>
      <c r="AZ36" t="e">
        <f>VALUE(MID(Результаты!$I33,21,1))</f>
        <v>#VALUE!</v>
      </c>
      <c r="BA36">
        <f>Результаты!J33</f>
        <v>0</v>
      </c>
      <c r="BB36">
        <f>Результаты!K33</f>
        <v>0</v>
      </c>
    </row>
    <row r="37" spans="1:54" ht="12.75">
      <c r="A37">
        <v>32</v>
      </c>
      <c r="B37" t="str">
        <f>Результаты!B34&amp;" "&amp;Результаты!C34&amp;" "&amp;Результаты!D34</f>
        <v>  </v>
      </c>
      <c r="C37">
        <f>MID(Результаты!$G34,1,1)</f>
      </c>
      <c r="D37">
        <f>MID(Результаты!$G34,2,1)</f>
      </c>
      <c r="E37">
        <f>MID(Результаты!$G34,3,1)</f>
      </c>
      <c r="F37">
        <f>MID(Результаты!$G34,4,1)</f>
      </c>
      <c r="G37">
        <f>MID(Результаты!$G34,5,1)</f>
      </c>
      <c r="H37">
        <f>MID(Результаты!$G34,6,1)</f>
      </c>
      <c r="I37">
        <f>MID(Результаты!$G34,7,1)</f>
      </c>
      <c r="J37">
        <f>MID(Результаты!$G34,8,1)</f>
      </c>
      <c r="K37">
        <f>MID(Результаты!$G34,9,1)</f>
      </c>
      <c r="L37">
        <f>MID(Результаты!$G34,10,1)</f>
      </c>
      <c r="M37">
        <f>MID(Результаты!$G34,11,1)</f>
      </c>
      <c r="N37">
        <f>MID(Результаты!$G34,12,1)</f>
      </c>
      <c r="O37">
        <f>MID(Результаты!$G34,13,1)</f>
      </c>
      <c r="P37">
        <f>MID(Результаты!$G34,14,1)</f>
      </c>
      <c r="Q37">
        <f>MID(Результаты!$G34,15,1)</f>
      </c>
      <c r="R37">
        <f>MID(Результаты!$G34,16,1)</f>
      </c>
      <c r="S37">
        <f>MID(Результаты!$G34,17,1)</f>
      </c>
      <c r="T37">
        <f>MID(Результаты!$G34,18,1)</f>
      </c>
      <c r="U37">
        <f>MID(Результаты!$G34,19,1)</f>
      </c>
      <c r="V37">
        <f>MID(Результаты!$G34,20,1)</f>
      </c>
      <c r="W37">
        <f>MID(Результаты!$G34,21,1)</f>
      </c>
      <c r="X37">
        <f>MID(Результаты!$G34,22,1)</f>
      </c>
      <c r="Y37">
        <f>MID(Результаты!$G34,23,1)</f>
      </c>
      <c r="Z37">
        <f>MID(Результаты!$G34,24,1)</f>
      </c>
      <c r="AA37">
        <f>MID(Результаты!$G34,25,1)</f>
      </c>
      <c r="AB37">
        <f>MID(Результаты!$G34,26,1)</f>
      </c>
      <c r="AC37">
        <f>MID(Результаты!$G34,27,1)</f>
      </c>
      <c r="AD37">
        <f>MID(Результаты!$G34,28,1)</f>
      </c>
      <c r="AE37">
        <f>MID(Результаты!$G34,29,1)</f>
      </c>
      <c r="AF37">
        <f>MID(Результаты!$G34,30,1)</f>
      </c>
      <c r="AG37">
        <f>MID(Результаты!$G34,31,1)</f>
      </c>
      <c r="AH37">
        <f>MID(Результаты!$G34,32,1)</f>
      </c>
      <c r="AI37">
        <f>MID(Результаты!$G34,33,1)</f>
      </c>
      <c r="AJ37">
        <f>MID(Результаты!$G34,34,1)</f>
      </c>
      <c r="AK37">
        <f>MID(Результаты!$G34,35,1)</f>
      </c>
      <c r="AL37">
        <f>MID(Результаты!$G34,36,1)</f>
      </c>
      <c r="AM37" t="e">
        <f>VALUE(MID(Результаты!$H34,1,1))</f>
        <v>#VALUE!</v>
      </c>
      <c r="AN37" t="e">
        <f>VALUE(MID(Результаты!$H34,2,1))</f>
        <v>#VALUE!</v>
      </c>
      <c r="AO37" t="e">
        <f>VALUE(MID(Результаты!$H34,3,1))</f>
        <v>#VALUE!</v>
      </c>
      <c r="AP37" t="e">
        <f>VALUE(MID(Результаты!$H34,4,1))</f>
        <v>#VALUE!</v>
      </c>
      <c r="AQ37" t="e">
        <f>VALUE(MID(Результаты!$H34,5,1))</f>
        <v>#VALUE!</v>
      </c>
      <c r="AR37" t="e">
        <f>VALUE(MID(Результаты!$H34,6,1))</f>
        <v>#VALUE!</v>
      </c>
      <c r="AS37" t="e">
        <f>VALUE(MID(Результаты!$H34,7,1))</f>
        <v>#VALUE!</v>
      </c>
      <c r="AT37" t="e">
        <f>VALUE(MID(Результаты!$H34,8,1))</f>
        <v>#VALUE!</v>
      </c>
      <c r="AU37" t="e">
        <f>VALUE(MID(Результаты!$I34,1,1))</f>
        <v>#VALUE!</v>
      </c>
      <c r="AV37" t="e">
        <f>VALUE(MID(Результаты!$I34,5,1))</f>
        <v>#VALUE!</v>
      </c>
      <c r="AW37" t="e">
        <f>VALUE(MID(Результаты!$I34,9,1))</f>
        <v>#VALUE!</v>
      </c>
      <c r="AX37" t="e">
        <f>VALUE(MID(Результаты!$I34,13,1))</f>
        <v>#VALUE!</v>
      </c>
      <c r="AY37" t="e">
        <f>VALUE(MID(Результаты!$I34,17,1))</f>
        <v>#VALUE!</v>
      </c>
      <c r="AZ37" t="e">
        <f>VALUE(MID(Результаты!$I34,21,1))</f>
        <v>#VALUE!</v>
      </c>
      <c r="BA37">
        <f>Результаты!J34</f>
        <v>0</v>
      </c>
      <c r="BB37">
        <f>Результаты!K34</f>
        <v>0</v>
      </c>
    </row>
    <row r="38" spans="1:54" ht="12.75">
      <c r="A38">
        <v>33</v>
      </c>
      <c r="B38" t="str">
        <f>Результаты!B35&amp;" "&amp;Результаты!C35&amp;" "&amp;Результаты!D35</f>
        <v>  </v>
      </c>
      <c r="C38">
        <f>MID(Результаты!$G35,1,1)</f>
      </c>
      <c r="D38">
        <f>MID(Результаты!$G35,2,1)</f>
      </c>
      <c r="E38">
        <f>MID(Результаты!$G35,3,1)</f>
      </c>
      <c r="F38">
        <f>MID(Результаты!$G35,4,1)</f>
      </c>
      <c r="G38">
        <f>MID(Результаты!$G35,5,1)</f>
      </c>
      <c r="H38">
        <f>MID(Результаты!$G35,6,1)</f>
      </c>
      <c r="I38">
        <f>MID(Результаты!$G35,7,1)</f>
      </c>
      <c r="J38">
        <f>MID(Результаты!$G35,8,1)</f>
      </c>
      <c r="K38">
        <f>MID(Результаты!$G35,9,1)</f>
      </c>
      <c r="L38">
        <f>MID(Результаты!$G35,10,1)</f>
      </c>
      <c r="M38">
        <f>MID(Результаты!$G35,11,1)</f>
      </c>
      <c r="N38">
        <f>MID(Результаты!$G35,12,1)</f>
      </c>
      <c r="O38">
        <f>MID(Результаты!$G35,13,1)</f>
      </c>
      <c r="P38">
        <f>MID(Результаты!$G35,14,1)</f>
      </c>
      <c r="Q38">
        <f>MID(Результаты!$G35,15,1)</f>
      </c>
      <c r="R38">
        <f>MID(Результаты!$G35,16,1)</f>
      </c>
      <c r="S38">
        <f>MID(Результаты!$G35,17,1)</f>
      </c>
      <c r="T38">
        <f>MID(Результаты!$G35,18,1)</f>
      </c>
      <c r="U38">
        <f>MID(Результаты!$G35,19,1)</f>
      </c>
      <c r="V38">
        <f>MID(Результаты!$G35,20,1)</f>
      </c>
      <c r="W38">
        <f>MID(Результаты!$G35,21,1)</f>
      </c>
      <c r="X38">
        <f>MID(Результаты!$G35,22,1)</f>
      </c>
      <c r="Y38">
        <f>MID(Результаты!$G35,23,1)</f>
      </c>
      <c r="Z38">
        <f>MID(Результаты!$G35,24,1)</f>
      </c>
      <c r="AA38">
        <f>MID(Результаты!$G35,25,1)</f>
      </c>
      <c r="AB38">
        <f>MID(Результаты!$G35,26,1)</f>
      </c>
      <c r="AC38">
        <f>MID(Результаты!$G35,27,1)</f>
      </c>
      <c r="AD38">
        <f>MID(Результаты!$G35,28,1)</f>
      </c>
      <c r="AE38">
        <f>MID(Результаты!$G35,29,1)</f>
      </c>
      <c r="AF38">
        <f>MID(Результаты!$G35,30,1)</f>
      </c>
      <c r="AG38">
        <f>MID(Результаты!$G35,31,1)</f>
      </c>
      <c r="AH38">
        <f>MID(Результаты!$G35,32,1)</f>
      </c>
      <c r="AI38">
        <f>MID(Результаты!$G35,33,1)</f>
      </c>
      <c r="AJ38">
        <f>MID(Результаты!$G35,34,1)</f>
      </c>
      <c r="AK38">
        <f>MID(Результаты!$G35,35,1)</f>
      </c>
      <c r="AL38">
        <f>MID(Результаты!$G35,36,1)</f>
      </c>
      <c r="AM38" t="e">
        <f>VALUE(MID(Результаты!$H35,1,1))</f>
        <v>#VALUE!</v>
      </c>
      <c r="AN38" t="e">
        <f>VALUE(MID(Результаты!$H35,2,1))</f>
        <v>#VALUE!</v>
      </c>
      <c r="AO38" t="e">
        <f>VALUE(MID(Результаты!$H35,3,1))</f>
        <v>#VALUE!</v>
      </c>
      <c r="AP38" t="e">
        <f>VALUE(MID(Результаты!$H35,4,1))</f>
        <v>#VALUE!</v>
      </c>
      <c r="AQ38" t="e">
        <f>VALUE(MID(Результаты!$H35,5,1))</f>
        <v>#VALUE!</v>
      </c>
      <c r="AR38" t="e">
        <f>VALUE(MID(Результаты!$H35,6,1))</f>
        <v>#VALUE!</v>
      </c>
      <c r="AS38" t="e">
        <f>VALUE(MID(Результаты!$H35,7,1))</f>
        <v>#VALUE!</v>
      </c>
      <c r="AT38" t="e">
        <f>VALUE(MID(Результаты!$H35,8,1))</f>
        <v>#VALUE!</v>
      </c>
      <c r="AU38" t="e">
        <f>VALUE(MID(Результаты!$I35,1,1))</f>
        <v>#VALUE!</v>
      </c>
      <c r="AV38" t="e">
        <f>VALUE(MID(Результаты!$I35,5,1))</f>
        <v>#VALUE!</v>
      </c>
      <c r="AW38" t="e">
        <f>VALUE(MID(Результаты!$I35,9,1))</f>
        <v>#VALUE!</v>
      </c>
      <c r="AX38" t="e">
        <f>VALUE(MID(Результаты!$I35,13,1))</f>
        <v>#VALUE!</v>
      </c>
      <c r="AY38" t="e">
        <f>VALUE(MID(Результаты!$I35,17,1))</f>
        <v>#VALUE!</v>
      </c>
      <c r="AZ38" t="e">
        <f>VALUE(MID(Результаты!$I35,21,1))</f>
        <v>#VALUE!</v>
      </c>
      <c r="BA38">
        <f>Результаты!J35</f>
        <v>0</v>
      </c>
      <c r="BB38">
        <f>Результаты!K35</f>
        <v>0</v>
      </c>
    </row>
    <row r="39" spans="1:54" ht="12.75">
      <c r="A39">
        <v>34</v>
      </c>
      <c r="B39" t="str">
        <f>Результаты!B36&amp;" "&amp;Результаты!C36&amp;" "&amp;Результаты!D36</f>
        <v>  </v>
      </c>
      <c r="C39">
        <f>MID(Результаты!$G36,1,1)</f>
      </c>
      <c r="D39">
        <f>MID(Результаты!$G36,2,1)</f>
      </c>
      <c r="E39">
        <f>MID(Результаты!$G36,3,1)</f>
      </c>
      <c r="F39">
        <f>MID(Результаты!$G36,4,1)</f>
      </c>
      <c r="G39">
        <f>MID(Результаты!$G36,5,1)</f>
      </c>
      <c r="H39">
        <f>MID(Результаты!$G36,6,1)</f>
      </c>
      <c r="I39">
        <f>MID(Результаты!$G36,7,1)</f>
      </c>
      <c r="J39">
        <f>MID(Результаты!$G36,8,1)</f>
      </c>
      <c r="K39">
        <f>MID(Результаты!$G36,9,1)</f>
      </c>
      <c r="L39">
        <f>MID(Результаты!$G36,10,1)</f>
      </c>
      <c r="M39">
        <f>MID(Результаты!$G36,11,1)</f>
      </c>
      <c r="N39">
        <f>MID(Результаты!$G36,12,1)</f>
      </c>
      <c r="O39">
        <f>MID(Результаты!$G36,13,1)</f>
      </c>
      <c r="P39">
        <f>MID(Результаты!$G36,14,1)</f>
      </c>
      <c r="Q39">
        <f>MID(Результаты!$G36,15,1)</f>
      </c>
      <c r="R39">
        <f>MID(Результаты!$G36,16,1)</f>
      </c>
      <c r="S39">
        <f>MID(Результаты!$G36,17,1)</f>
      </c>
      <c r="T39">
        <f>MID(Результаты!$G36,18,1)</f>
      </c>
      <c r="U39">
        <f>MID(Результаты!$G36,19,1)</f>
      </c>
      <c r="V39">
        <f>MID(Результаты!$G36,20,1)</f>
      </c>
      <c r="W39">
        <f>MID(Результаты!$G36,21,1)</f>
      </c>
      <c r="X39">
        <f>MID(Результаты!$G36,22,1)</f>
      </c>
      <c r="Y39">
        <f>MID(Результаты!$G36,23,1)</f>
      </c>
      <c r="Z39">
        <f>MID(Результаты!$G36,24,1)</f>
      </c>
      <c r="AA39">
        <f>MID(Результаты!$G36,25,1)</f>
      </c>
      <c r="AB39">
        <f>MID(Результаты!$G36,26,1)</f>
      </c>
      <c r="AC39">
        <f>MID(Результаты!$G36,27,1)</f>
      </c>
      <c r="AD39">
        <f>MID(Результаты!$G36,28,1)</f>
      </c>
      <c r="AE39">
        <f>MID(Результаты!$G36,29,1)</f>
      </c>
      <c r="AF39">
        <f>MID(Результаты!$G36,30,1)</f>
      </c>
      <c r="AG39">
        <f>MID(Результаты!$G36,31,1)</f>
      </c>
      <c r="AH39">
        <f>MID(Результаты!$G36,32,1)</f>
      </c>
      <c r="AI39">
        <f>MID(Результаты!$G36,33,1)</f>
      </c>
      <c r="AJ39">
        <f>MID(Результаты!$G36,34,1)</f>
      </c>
      <c r="AK39">
        <f>MID(Результаты!$G36,35,1)</f>
      </c>
      <c r="AL39">
        <f>MID(Результаты!$G36,36,1)</f>
      </c>
      <c r="AM39" t="e">
        <f>VALUE(MID(Результаты!$H36,1,1))</f>
        <v>#VALUE!</v>
      </c>
      <c r="AN39" t="e">
        <f>VALUE(MID(Результаты!$H36,2,1))</f>
        <v>#VALUE!</v>
      </c>
      <c r="AO39" t="e">
        <f>VALUE(MID(Результаты!$H36,3,1))</f>
        <v>#VALUE!</v>
      </c>
      <c r="AP39" t="e">
        <f>VALUE(MID(Результаты!$H36,4,1))</f>
        <v>#VALUE!</v>
      </c>
      <c r="AQ39" t="e">
        <f>VALUE(MID(Результаты!$H36,5,1))</f>
        <v>#VALUE!</v>
      </c>
      <c r="AR39" t="e">
        <f>VALUE(MID(Результаты!$H36,6,1))</f>
        <v>#VALUE!</v>
      </c>
      <c r="AS39" t="e">
        <f>VALUE(MID(Результаты!$H36,7,1))</f>
        <v>#VALUE!</v>
      </c>
      <c r="AT39" t="e">
        <f>VALUE(MID(Результаты!$H36,8,1))</f>
        <v>#VALUE!</v>
      </c>
      <c r="AU39" t="e">
        <f>VALUE(MID(Результаты!$I36,1,1))</f>
        <v>#VALUE!</v>
      </c>
      <c r="AV39" t="e">
        <f>VALUE(MID(Результаты!$I36,5,1))</f>
        <v>#VALUE!</v>
      </c>
      <c r="AW39" t="e">
        <f>VALUE(MID(Результаты!$I36,9,1))</f>
        <v>#VALUE!</v>
      </c>
      <c r="AX39" t="e">
        <f>VALUE(MID(Результаты!$I36,13,1))</f>
        <v>#VALUE!</v>
      </c>
      <c r="AY39" t="e">
        <f>VALUE(MID(Результаты!$I36,17,1))</f>
        <v>#VALUE!</v>
      </c>
      <c r="AZ39" t="e">
        <f>VALUE(MID(Результаты!$I36,21,1))</f>
        <v>#VALUE!</v>
      </c>
      <c r="BA39">
        <f>Результаты!J36</f>
        <v>0</v>
      </c>
      <c r="BB39">
        <f>Результаты!K36</f>
        <v>0</v>
      </c>
    </row>
    <row r="40" spans="1:54" ht="12.75">
      <c r="A40">
        <v>35</v>
      </c>
      <c r="B40" t="str">
        <f>Результаты!B37&amp;" "&amp;Результаты!C37&amp;" "&amp;Результаты!D37</f>
        <v>  </v>
      </c>
      <c r="C40">
        <f>MID(Результаты!$G37,1,1)</f>
      </c>
      <c r="D40">
        <f>MID(Результаты!$G37,2,1)</f>
      </c>
      <c r="E40">
        <f>MID(Результаты!$G37,3,1)</f>
      </c>
      <c r="F40">
        <f>MID(Результаты!$G37,4,1)</f>
      </c>
      <c r="G40">
        <f>MID(Результаты!$G37,5,1)</f>
      </c>
      <c r="H40">
        <f>MID(Результаты!$G37,6,1)</f>
      </c>
      <c r="I40">
        <f>MID(Результаты!$G37,7,1)</f>
      </c>
      <c r="J40">
        <f>MID(Результаты!$G37,8,1)</f>
      </c>
      <c r="K40">
        <f>MID(Результаты!$G37,9,1)</f>
      </c>
      <c r="L40">
        <f>MID(Результаты!$G37,10,1)</f>
      </c>
      <c r="M40">
        <f>MID(Результаты!$G37,11,1)</f>
      </c>
      <c r="N40">
        <f>MID(Результаты!$G37,12,1)</f>
      </c>
      <c r="O40">
        <f>MID(Результаты!$G37,13,1)</f>
      </c>
      <c r="P40">
        <f>MID(Результаты!$G37,14,1)</f>
      </c>
      <c r="Q40">
        <f>MID(Результаты!$G37,15,1)</f>
      </c>
      <c r="R40">
        <f>MID(Результаты!$G37,16,1)</f>
      </c>
      <c r="S40">
        <f>MID(Результаты!$G37,17,1)</f>
      </c>
      <c r="T40">
        <f>MID(Результаты!$G37,18,1)</f>
      </c>
      <c r="U40">
        <f>MID(Результаты!$G37,19,1)</f>
      </c>
      <c r="V40">
        <f>MID(Результаты!$G37,20,1)</f>
      </c>
      <c r="W40">
        <f>MID(Результаты!$G37,21,1)</f>
      </c>
      <c r="X40">
        <f>MID(Результаты!$G37,22,1)</f>
      </c>
      <c r="Y40">
        <f>MID(Результаты!$G37,23,1)</f>
      </c>
      <c r="Z40">
        <f>MID(Результаты!$G37,24,1)</f>
      </c>
      <c r="AA40">
        <f>MID(Результаты!$G37,25,1)</f>
      </c>
      <c r="AB40">
        <f>MID(Результаты!$G37,26,1)</f>
      </c>
      <c r="AC40">
        <f>MID(Результаты!$G37,27,1)</f>
      </c>
      <c r="AD40">
        <f>MID(Результаты!$G37,28,1)</f>
      </c>
      <c r="AE40">
        <f>MID(Результаты!$G37,29,1)</f>
      </c>
      <c r="AF40">
        <f>MID(Результаты!$G37,30,1)</f>
      </c>
      <c r="AG40">
        <f>MID(Результаты!$G37,31,1)</f>
      </c>
      <c r="AH40">
        <f>MID(Результаты!$G37,32,1)</f>
      </c>
      <c r="AI40">
        <f>MID(Результаты!$G37,33,1)</f>
      </c>
      <c r="AJ40">
        <f>MID(Результаты!$G37,34,1)</f>
      </c>
      <c r="AK40">
        <f>MID(Результаты!$G37,35,1)</f>
      </c>
      <c r="AL40">
        <f>MID(Результаты!$G37,36,1)</f>
      </c>
      <c r="AM40" t="e">
        <f>VALUE(MID(Результаты!$H37,1,1))</f>
        <v>#VALUE!</v>
      </c>
      <c r="AN40" t="e">
        <f>VALUE(MID(Результаты!$H37,2,1))</f>
        <v>#VALUE!</v>
      </c>
      <c r="AO40" t="e">
        <f>VALUE(MID(Результаты!$H37,3,1))</f>
        <v>#VALUE!</v>
      </c>
      <c r="AP40" t="e">
        <f>VALUE(MID(Результаты!$H37,4,1))</f>
        <v>#VALUE!</v>
      </c>
      <c r="AQ40" t="e">
        <f>VALUE(MID(Результаты!$H37,5,1))</f>
        <v>#VALUE!</v>
      </c>
      <c r="AR40" t="e">
        <f>VALUE(MID(Результаты!$H37,6,1))</f>
        <v>#VALUE!</v>
      </c>
      <c r="AS40" t="e">
        <f>VALUE(MID(Результаты!$H37,7,1))</f>
        <v>#VALUE!</v>
      </c>
      <c r="AT40" t="e">
        <f>VALUE(MID(Результаты!$H37,8,1))</f>
        <v>#VALUE!</v>
      </c>
      <c r="AU40" t="e">
        <f>VALUE(MID(Результаты!$I37,1,1))</f>
        <v>#VALUE!</v>
      </c>
      <c r="AV40" t="e">
        <f>VALUE(MID(Результаты!$I37,5,1))</f>
        <v>#VALUE!</v>
      </c>
      <c r="AW40" t="e">
        <f>VALUE(MID(Результаты!$I37,9,1))</f>
        <v>#VALUE!</v>
      </c>
      <c r="AX40" t="e">
        <f>VALUE(MID(Результаты!$I37,13,1))</f>
        <v>#VALUE!</v>
      </c>
      <c r="AY40" t="e">
        <f>VALUE(MID(Результаты!$I37,17,1))</f>
        <v>#VALUE!</v>
      </c>
      <c r="AZ40" t="e">
        <f>VALUE(MID(Результаты!$I37,21,1))</f>
        <v>#VALUE!</v>
      </c>
      <c r="BA40">
        <f>Результаты!J37</f>
        <v>0</v>
      </c>
      <c r="BB40">
        <f>Результаты!K37</f>
        <v>0</v>
      </c>
    </row>
    <row r="41" spans="1:54" ht="12.75">
      <c r="A41">
        <v>36</v>
      </c>
      <c r="B41" t="str">
        <f>Результаты!B38&amp;" "&amp;Результаты!C38&amp;" "&amp;Результаты!D38</f>
        <v>  </v>
      </c>
      <c r="C41">
        <f>MID(Результаты!$G38,1,1)</f>
      </c>
      <c r="D41">
        <f>MID(Результаты!$G38,2,1)</f>
      </c>
      <c r="E41">
        <f>MID(Результаты!$G38,3,1)</f>
      </c>
      <c r="F41">
        <f>MID(Результаты!$G38,4,1)</f>
      </c>
      <c r="G41">
        <f>MID(Результаты!$G38,5,1)</f>
      </c>
      <c r="H41">
        <f>MID(Результаты!$G38,6,1)</f>
      </c>
      <c r="I41">
        <f>MID(Результаты!$G38,7,1)</f>
      </c>
      <c r="J41">
        <f>MID(Результаты!$G38,8,1)</f>
      </c>
      <c r="K41">
        <f>MID(Результаты!$G38,9,1)</f>
      </c>
      <c r="L41">
        <f>MID(Результаты!$G38,10,1)</f>
      </c>
      <c r="M41">
        <f>MID(Результаты!$G38,11,1)</f>
      </c>
      <c r="N41">
        <f>MID(Результаты!$G38,12,1)</f>
      </c>
      <c r="O41">
        <f>MID(Результаты!$G38,13,1)</f>
      </c>
      <c r="P41">
        <f>MID(Результаты!$G38,14,1)</f>
      </c>
      <c r="Q41">
        <f>MID(Результаты!$G38,15,1)</f>
      </c>
      <c r="R41">
        <f>MID(Результаты!$G38,16,1)</f>
      </c>
      <c r="S41">
        <f>MID(Результаты!$G38,17,1)</f>
      </c>
      <c r="T41">
        <f>MID(Результаты!$G38,18,1)</f>
      </c>
      <c r="U41">
        <f>MID(Результаты!$G38,19,1)</f>
      </c>
      <c r="V41">
        <f>MID(Результаты!$G38,20,1)</f>
      </c>
      <c r="W41">
        <f>MID(Результаты!$G38,21,1)</f>
      </c>
      <c r="X41">
        <f>MID(Результаты!$G38,22,1)</f>
      </c>
      <c r="Y41">
        <f>MID(Результаты!$G38,23,1)</f>
      </c>
      <c r="Z41">
        <f>MID(Результаты!$G38,24,1)</f>
      </c>
      <c r="AA41">
        <f>MID(Результаты!$G38,25,1)</f>
      </c>
      <c r="AB41">
        <f>MID(Результаты!$G38,26,1)</f>
      </c>
      <c r="AC41">
        <f>MID(Результаты!$G38,27,1)</f>
      </c>
      <c r="AD41">
        <f>MID(Результаты!$G38,28,1)</f>
      </c>
      <c r="AE41">
        <f>MID(Результаты!$G38,29,1)</f>
      </c>
      <c r="AF41">
        <f>MID(Результаты!$G38,30,1)</f>
      </c>
      <c r="AG41">
        <f>MID(Результаты!$G38,31,1)</f>
      </c>
      <c r="AH41">
        <f>MID(Результаты!$G38,32,1)</f>
      </c>
      <c r="AI41">
        <f>MID(Результаты!$G38,33,1)</f>
      </c>
      <c r="AJ41">
        <f>MID(Результаты!$G38,34,1)</f>
      </c>
      <c r="AK41">
        <f>MID(Результаты!$G38,35,1)</f>
      </c>
      <c r="AL41">
        <f>MID(Результаты!$G38,36,1)</f>
      </c>
      <c r="AM41" t="e">
        <f>VALUE(MID(Результаты!$H38,1,1))</f>
        <v>#VALUE!</v>
      </c>
      <c r="AN41" t="e">
        <f>VALUE(MID(Результаты!$H38,2,1))</f>
        <v>#VALUE!</v>
      </c>
      <c r="AO41" t="e">
        <f>VALUE(MID(Результаты!$H38,3,1))</f>
        <v>#VALUE!</v>
      </c>
      <c r="AP41" t="e">
        <f>VALUE(MID(Результаты!$H38,4,1))</f>
        <v>#VALUE!</v>
      </c>
      <c r="AQ41" t="e">
        <f>VALUE(MID(Результаты!$H38,5,1))</f>
        <v>#VALUE!</v>
      </c>
      <c r="AR41" t="e">
        <f>VALUE(MID(Результаты!$H38,6,1))</f>
        <v>#VALUE!</v>
      </c>
      <c r="AS41" t="e">
        <f>VALUE(MID(Результаты!$H38,7,1))</f>
        <v>#VALUE!</v>
      </c>
      <c r="AT41" t="e">
        <f>VALUE(MID(Результаты!$H38,8,1))</f>
        <v>#VALUE!</v>
      </c>
      <c r="AU41" t="e">
        <f>VALUE(MID(Результаты!$I38,1,1))</f>
        <v>#VALUE!</v>
      </c>
      <c r="AV41" t="e">
        <f>VALUE(MID(Результаты!$I38,5,1))</f>
        <v>#VALUE!</v>
      </c>
      <c r="AW41" t="e">
        <f>VALUE(MID(Результаты!$I38,9,1))</f>
        <v>#VALUE!</v>
      </c>
      <c r="AX41" t="e">
        <f>VALUE(MID(Результаты!$I38,13,1))</f>
        <v>#VALUE!</v>
      </c>
      <c r="AY41" t="e">
        <f>VALUE(MID(Результаты!$I38,17,1))</f>
        <v>#VALUE!</v>
      </c>
      <c r="AZ41" t="e">
        <f>VALUE(MID(Результаты!$I38,21,1))</f>
        <v>#VALUE!</v>
      </c>
      <c r="BA41">
        <f>Результаты!J38</f>
        <v>0</v>
      </c>
      <c r="BB41">
        <f>Результаты!K38</f>
        <v>0</v>
      </c>
    </row>
    <row r="42" spans="1:54" ht="12.75">
      <c r="A42">
        <v>37</v>
      </c>
      <c r="B42" t="str">
        <f>Результаты!B39&amp;" "&amp;Результаты!C39&amp;" "&amp;Результаты!D39</f>
        <v>  </v>
      </c>
      <c r="C42">
        <f>MID(Результаты!$G39,1,1)</f>
      </c>
      <c r="D42">
        <f>MID(Результаты!$G39,2,1)</f>
      </c>
      <c r="E42">
        <f>MID(Результаты!$G39,3,1)</f>
      </c>
      <c r="F42">
        <f>MID(Результаты!$G39,4,1)</f>
      </c>
      <c r="G42">
        <f>MID(Результаты!$G39,5,1)</f>
      </c>
      <c r="H42">
        <f>MID(Результаты!$G39,6,1)</f>
      </c>
      <c r="I42">
        <f>MID(Результаты!$G39,7,1)</f>
      </c>
      <c r="J42">
        <f>MID(Результаты!$G39,8,1)</f>
      </c>
      <c r="K42">
        <f>MID(Результаты!$G39,9,1)</f>
      </c>
      <c r="L42">
        <f>MID(Результаты!$G39,10,1)</f>
      </c>
      <c r="M42">
        <f>MID(Результаты!$G39,11,1)</f>
      </c>
      <c r="N42">
        <f>MID(Результаты!$G39,12,1)</f>
      </c>
      <c r="O42">
        <f>MID(Результаты!$G39,13,1)</f>
      </c>
      <c r="P42">
        <f>MID(Результаты!$G39,14,1)</f>
      </c>
      <c r="Q42">
        <f>MID(Результаты!$G39,15,1)</f>
      </c>
      <c r="R42">
        <f>MID(Результаты!$G39,16,1)</f>
      </c>
      <c r="S42">
        <f>MID(Результаты!$G39,17,1)</f>
      </c>
      <c r="T42">
        <f>MID(Результаты!$G39,18,1)</f>
      </c>
      <c r="U42">
        <f>MID(Результаты!$G39,19,1)</f>
      </c>
      <c r="V42">
        <f>MID(Результаты!$G39,20,1)</f>
      </c>
      <c r="W42">
        <f>MID(Результаты!$G39,21,1)</f>
      </c>
      <c r="X42">
        <f>MID(Результаты!$G39,22,1)</f>
      </c>
      <c r="Y42">
        <f>MID(Результаты!$G39,23,1)</f>
      </c>
      <c r="Z42">
        <f>MID(Результаты!$G39,24,1)</f>
      </c>
      <c r="AA42">
        <f>MID(Результаты!$G39,25,1)</f>
      </c>
      <c r="AB42">
        <f>MID(Результаты!$G39,26,1)</f>
      </c>
      <c r="AC42">
        <f>MID(Результаты!$G39,27,1)</f>
      </c>
      <c r="AD42">
        <f>MID(Результаты!$G39,28,1)</f>
      </c>
      <c r="AE42">
        <f>MID(Результаты!$G39,29,1)</f>
      </c>
      <c r="AF42">
        <f>MID(Результаты!$G39,30,1)</f>
      </c>
      <c r="AG42">
        <f>MID(Результаты!$G39,31,1)</f>
      </c>
      <c r="AH42">
        <f>MID(Результаты!$G39,32,1)</f>
      </c>
      <c r="AI42">
        <f>MID(Результаты!$G39,33,1)</f>
      </c>
      <c r="AJ42">
        <f>MID(Результаты!$G39,34,1)</f>
      </c>
      <c r="AK42">
        <f>MID(Результаты!$G39,35,1)</f>
      </c>
      <c r="AL42">
        <f>MID(Результаты!$G39,36,1)</f>
      </c>
      <c r="AM42" t="e">
        <f>VALUE(MID(Результаты!$H39,1,1))</f>
        <v>#VALUE!</v>
      </c>
      <c r="AN42" t="e">
        <f>VALUE(MID(Результаты!$H39,2,1))</f>
        <v>#VALUE!</v>
      </c>
      <c r="AO42" t="e">
        <f>VALUE(MID(Результаты!$H39,3,1))</f>
        <v>#VALUE!</v>
      </c>
      <c r="AP42" t="e">
        <f>VALUE(MID(Результаты!$H39,4,1))</f>
        <v>#VALUE!</v>
      </c>
      <c r="AQ42" t="e">
        <f>VALUE(MID(Результаты!$H39,5,1))</f>
        <v>#VALUE!</v>
      </c>
      <c r="AR42" t="e">
        <f>VALUE(MID(Результаты!$H39,6,1))</f>
        <v>#VALUE!</v>
      </c>
      <c r="AS42" t="e">
        <f>VALUE(MID(Результаты!$H39,7,1))</f>
        <v>#VALUE!</v>
      </c>
      <c r="AT42" t="e">
        <f>VALUE(MID(Результаты!$H39,8,1))</f>
        <v>#VALUE!</v>
      </c>
      <c r="AU42" t="e">
        <f>VALUE(MID(Результаты!$I39,1,1))</f>
        <v>#VALUE!</v>
      </c>
      <c r="AV42" t="e">
        <f>VALUE(MID(Результаты!$I39,5,1))</f>
        <v>#VALUE!</v>
      </c>
      <c r="AW42" t="e">
        <f>VALUE(MID(Результаты!$I39,9,1))</f>
        <v>#VALUE!</v>
      </c>
      <c r="AX42" t="e">
        <f>VALUE(MID(Результаты!$I39,13,1))</f>
        <v>#VALUE!</v>
      </c>
      <c r="AY42" t="e">
        <f>VALUE(MID(Результаты!$I39,17,1))</f>
        <v>#VALUE!</v>
      </c>
      <c r="AZ42" t="e">
        <f>VALUE(MID(Результаты!$I39,21,1))</f>
        <v>#VALUE!</v>
      </c>
      <c r="BA42">
        <f>Результаты!J39</f>
        <v>0</v>
      </c>
      <c r="BB42">
        <f>Результаты!K39</f>
        <v>0</v>
      </c>
    </row>
    <row r="43" spans="1:54" ht="12.75">
      <c r="A43">
        <v>38</v>
      </c>
      <c r="B43" t="str">
        <f>Результаты!B40&amp;" "&amp;Результаты!C40&amp;" "&amp;Результаты!D40</f>
        <v>  </v>
      </c>
      <c r="C43">
        <f>MID(Результаты!$G40,1,1)</f>
      </c>
      <c r="D43">
        <f>MID(Результаты!$G40,2,1)</f>
      </c>
      <c r="E43">
        <f>MID(Результаты!$G40,3,1)</f>
      </c>
      <c r="F43">
        <f>MID(Результаты!$G40,4,1)</f>
      </c>
      <c r="G43">
        <f>MID(Результаты!$G40,5,1)</f>
      </c>
      <c r="H43">
        <f>MID(Результаты!$G40,6,1)</f>
      </c>
      <c r="I43">
        <f>MID(Результаты!$G40,7,1)</f>
      </c>
      <c r="J43">
        <f>MID(Результаты!$G40,8,1)</f>
      </c>
      <c r="K43">
        <f>MID(Результаты!$G40,9,1)</f>
      </c>
      <c r="L43">
        <f>MID(Результаты!$G40,10,1)</f>
      </c>
      <c r="M43">
        <f>MID(Результаты!$G40,11,1)</f>
      </c>
      <c r="N43">
        <f>MID(Результаты!$G40,12,1)</f>
      </c>
      <c r="O43">
        <f>MID(Результаты!$G40,13,1)</f>
      </c>
      <c r="P43">
        <f>MID(Результаты!$G40,14,1)</f>
      </c>
      <c r="Q43">
        <f>MID(Результаты!$G40,15,1)</f>
      </c>
      <c r="R43">
        <f>MID(Результаты!$G40,16,1)</f>
      </c>
      <c r="S43">
        <f>MID(Результаты!$G40,17,1)</f>
      </c>
      <c r="T43">
        <f>MID(Результаты!$G40,18,1)</f>
      </c>
      <c r="U43">
        <f>MID(Результаты!$G40,19,1)</f>
      </c>
      <c r="V43">
        <f>MID(Результаты!$G40,20,1)</f>
      </c>
      <c r="W43">
        <f>MID(Результаты!$G40,21,1)</f>
      </c>
      <c r="X43">
        <f>MID(Результаты!$G40,22,1)</f>
      </c>
      <c r="Y43">
        <f>MID(Результаты!$G40,23,1)</f>
      </c>
      <c r="Z43">
        <f>MID(Результаты!$G40,24,1)</f>
      </c>
      <c r="AA43">
        <f>MID(Результаты!$G40,25,1)</f>
      </c>
      <c r="AB43">
        <f>MID(Результаты!$G40,26,1)</f>
      </c>
      <c r="AC43">
        <f>MID(Результаты!$G40,27,1)</f>
      </c>
      <c r="AD43">
        <f>MID(Результаты!$G40,28,1)</f>
      </c>
      <c r="AE43">
        <f>MID(Результаты!$G40,29,1)</f>
      </c>
      <c r="AF43">
        <f>MID(Результаты!$G40,30,1)</f>
      </c>
      <c r="AG43">
        <f>MID(Результаты!$G40,31,1)</f>
      </c>
      <c r="AH43">
        <f>MID(Результаты!$G40,32,1)</f>
      </c>
      <c r="AI43">
        <f>MID(Результаты!$G40,33,1)</f>
      </c>
      <c r="AJ43">
        <f>MID(Результаты!$G40,34,1)</f>
      </c>
      <c r="AK43">
        <f>MID(Результаты!$G40,35,1)</f>
      </c>
      <c r="AL43">
        <f>MID(Результаты!$G40,36,1)</f>
      </c>
      <c r="AM43" t="e">
        <f>VALUE(MID(Результаты!$H40,1,1))</f>
        <v>#VALUE!</v>
      </c>
      <c r="AN43" t="e">
        <f>VALUE(MID(Результаты!$H40,2,1))</f>
        <v>#VALUE!</v>
      </c>
      <c r="AO43" t="e">
        <f>VALUE(MID(Результаты!$H40,3,1))</f>
        <v>#VALUE!</v>
      </c>
      <c r="AP43" t="e">
        <f>VALUE(MID(Результаты!$H40,4,1))</f>
        <v>#VALUE!</v>
      </c>
      <c r="AQ43" t="e">
        <f>VALUE(MID(Результаты!$H40,5,1))</f>
        <v>#VALUE!</v>
      </c>
      <c r="AR43" t="e">
        <f>VALUE(MID(Результаты!$H40,6,1))</f>
        <v>#VALUE!</v>
      </c>
      <c r="AS43" t="e">
        <f>VALUE(MID(Результаты!$H40,7,1))</f>
        <v>#VALUE!</v>
      </c>
      <c r="AT43" t="e">
        <f>VALUE(MID(Результаты!$H40,8,1))</f>
        <v>#VALUE!</v>
      </c>
      <c r="AU43" t="e">
        <f>VALUE(MID(Результаты!$I40,1,1))</f>
        <v>#VALUE!</v>
      </c>
      <c r="AV43" t="e">
        <f>VALUE(MID(Результаты!$I40,5,1))</f>
        <v>#VALUE!</v>
      </c>
      <c r="AW43" t="e">
        <f>VALUE(MID(Результаты!$I40,9,1))</f>
        <v>#VALUE!</v>
      </c>
      <c r="AX43" t="e">
        <f>VALUE(MID(Результаты!$I40,13,1))</f>
        <v>#VALUE!</v>
      </c>
      <c r="AY43" t="e">
        <f>VALUE(MID(Результаты!$I40,17,1))</f>
        <v>#VALUE!</v>
      </c>
      <c r="AZ43" t="e">
        <f>VALUE(MID(Результаты!$I40,21,1))</f>
        <v>#VALUE!</v>
      </c>
      <c r="BA43">
        <f>Результаты!J40</f>
        <v>0</v>
      </c>
      <c r="BB43">
        <f>Результаты!K40</f>
        <v>0</v>
      </c>
    </row>
    <row r="44" spans="1:54" ht="12.75">
      <c r="A44">
        <v>39</v>
      </c>
      <c r="B44" t="str">
        <f>Результаты!B41&amp;" "&amp;Результаты!C41&amp;" "&amp;Результаты!D41</f>
        <v>  </v>
      </c>
      <c r="C44">
        <f>MID(Результаты!$G41,1,1)</f>
      </c>
      <c r="D44">
        <f>MID(Результаты!$G41,2,1)</f>
      </c>
      <c r="E44">
        <f>MID(Результаты!$G41,3,1)</f>
      </c>
      <c r="F44">
        <f>MID(Результаты!$G41,4,1)</f>
      </c>
      <c r="G44">
        <f>MID(Результаты!$G41,5,1)</f>
      </c>
      <c r="H44">
        <f>MID(Результаты!$G41,6,1)</f>
      </c>
      <c r="I44">
        <f>MID(Результаты!$G41,7,1)</f>
      </c>
      <c r="J44">
        <f>MID(Результаты!$G41,8,1)</f>
      </c>
      <c r="K44">
        <f>MID(Результаты!$G41,9,1)</f>
      </c>
      <c r="L44">
        <f>MID(Результаты!$G41,10,1)</f>
      </c>
      <c r="M44">
        <f>MID(Результаты!$G41,11,1)</f>
      </c>
      <c r="N44">
        <f>MID(Результаты!$G41,12,1)</f>
      </c>
      <c r="O44">
        <f>MID(Результаты!$G41,13,1)</f>
      </c>
      <c r="P44">
        <f>MID(Результаты!$G41,14,1)</f>
      </c>
      <c r="Q44">
        <f>MID(Результаты!$G41,15,1)</f>
      </c>
      <c r="R44">
        <f>MID(Результаты!$G41,16,1)</f>
      </c>
      <c r="S44">
        <f>MID(Результаты!$G41,17,1)</f>
      </c>
      <c r="T44">
        <f>MID(Результаты!$G41,18,1)</f>
      </c>
      <c r="U44">
        <f>MID(Результаты!$G41,19,1)</f>
      </c>
      <c r="V44">
        <f>MID(Результаты!$G41,20,1)</f>
      </c>
      <c r="W44">
        <f>MID(Результаты!$G41,21,1)</f>
      </c>
      <c r="X44">
        <f>MID(Результаты!$G41,22,1)</f>
      </c>
      <c r="Y44">
        <f>MID(Результаты!$G41,23,1)</f>
      </c>
      <c r="Z44">
        <f>MID(Результаты!$G41,24,1)</f>
      </c>
      <c r="AA44">
        <f>MID(Результаты!$G41,25,1)</f>
      </c>
      <c r="AB44">
        <f>MID(Результаты!$G41,26,1)</f>
      </c>
      <c r="AC44">
        <f>MID(Результаты!$G41,27,1)</f>
      </c>
      <c r="AD44">
        <f>MID(Результаты!$G41,28,1)</f>
      </c>
      <c r="AE44">
        <f>MID(Результаты!$G41,29,1)</f>
      </c>
      <c r="AF44">
        <f>MID(Результаты!$G41,30,1)</f>
      </c>
      <c r="AG44">
        <f>MID(Результаты!$G41,31,1)</f>
      </c>
      <c r="AH44">
        <f>MID(Результаты!$G41,32,1)</f>
      </c>
      <c r="AI44">
        <f>MID(Результаты!$G41,33,1)</f>
      </c>
      <c r="AJ44">
        <f>MID(Результаты!$G41,34,1)</f>
      </c>
      <c r="AK44">
        <f>MID(Результаты!$G41,35,1)</f>
      </c>
      <c r="AL44">
        <f>MID(Результаты!$G41,36,1)</f>
      </c>
      <c r="AM44" t="e">
        <f>VALUE(MID(Результаты!$H41,1,1))</f>
        <v>#VALUE!</v>
      </c>
      <c r="AN44" t="e">
        <f>VALUE(MID(Результаты!$H41,2,1))</f>
        <v>#VALUE!</v>
      </c>
      <c r="AO44" t="e">
        <f>VALUE(MID(Результаты!$H41,3,1))</f>
        <v>#VALUE!</v>
      </c>
      <c r="AP44" t="e">
        <f>VALUE(MID(Результаты!$H41,4,1))</f>
        <v>#VALUE!</v>
      </c>
      <c r="AQ44" t="e">
        <f>VALUE(MID(Результаты!$H41,5,1))</f>
        <v>#VALUE!</v>
      </c>
      <c r="AR44" t="e">
        <f>VALUE(MID(Результаты!$H41,6,1))</f>
        <v>#VALUE!</v>
      </c>
      <c r="AS44" t="e">
        <f>VALUE(MID(Результаты!$H41,7,1))</f>
        <v>#VALUE!</v>
      </c>
      <c r="AT44" t="e">
        <f>VALUE(MID(Результаты!$H41,8,1))</f>
        <v>#VALUE!</v>
      </c>
      <c r="AU44" t="e">
        <f>VALUE(MID(Результаты!$I41,1,1))</f>
        <v>#VALUE!</v>
      </c>
      <c r="AV44" t="e">
        <f>VALUE(MID(Результаты!$I41,5,1))</f>
        <v>#VALUE!</v>
      </c>
      <c r="AW44" t="e">
        <f>VALUE(MID(Результаты!$I41,9,1))</f>
        <v>#VALUE!</v>
      </c>
      <c r="AX44" t="e">
        <f>VALUE(MID(Результаты!$I41,13,1))</f>
        <v>#VALUE!</v>
      </c>
      <c r="AY44" t="e">
        <f>VALUE(MID(Результаты!$I41,17,1))</f>
        <v>#VALUE!</v>
      </c>
      <c r="AZ44" t="e">
        <f>VALUE(MID(Результаты!$I41,21,1))</f>
        <v>#VALUE!</v>
      </c>
      <c r="BA44">
        <f>Результаты!J41</f>
        <v>0</v>
      </c>
      <c r="BB44">
        <f>Результаты!K41</f>
        <v>0</v>
      </c>
    </row>
    <row r="45" spans="1:54" ht="12.75">
      <c r="A45">
        <v>40</v>
      </c>
      <c r="B45" t="str">
        <f>Результаты!B42&amp;" "&amp;Результаты!C42&amp;" "&amp;Результаты!D42</f>
        <v>  </v>
      </c>
      <c r="C45">
        <f>MID(Результаты!$G42,1,1)</f>
      </c>
      <c r="D45">
        <f>MID(Результаты!$G42,2,1)</f>
      </c>
      <c r="E45">
        <f>MID(Результаты!$G42,3,1)</f>
      </c>
      <c r="F45">
        <f>MID(Результаты!$G42,4,1)</f>
      </c>
      <c r="G45">
        <f>MID(Результаты!$G42,5,1)</f>
      </c>
      <c r="H45">
        <f>MID(Результаты!$G42,6,1)</f>
      </c>
      <c r="I45">
        <f>MID(Результаты!$G42,7,1)</f>
      </c>
      <c r="J45">
        <f>MID(Результаты!$G42,8,1)</f>
      </c>
      <c r="K45">
        <f>MID(Результаты!$G42,9,1)</f>
      </c>
      <c r="L45">
        <f>MID(Результаты!$G42,10,1)</f>
      </c>
      <c r="M45">
        <f>MID(Результаты!$G42,11,1)</f>
      </c>
      <c r="N45">
        <f>MID(Результаты!$G42,12,1)</f>
      </c>
      <c r="O45">
        <f>MID(Результаты!$G42,13,1)</f>
      </c>
      <c r="P45">
        <f>MID(Результаты!$G42,14,1)</f>
      </c>
      <c r="Q45">
        <f>MID(Результаты!$G42,15,1)</f>
      </c>
      <c r="R45">
        <f>MID(Результаты!$G42,16,1)</f>
      </c>
      <c r="S45">
        <f>MID(Результаты!$G42,17,1)</f>
      </c>
      <c r="T45">
        <f>MID(Результаты!$G42,18,1)</f>
      </c>
      <c r="U45">
        <f>MID(Результаты!$G42,19,1)</f>
      </c>
      <c r="V45">
        <f>MID(Результаты!$G42,20,1)</f>
      </c>
      <c r="W45">
        <f>MID(Результаты!$G42,21,1)</f>
      </c>
      <c r="X45">
        <f>MID(Результаты!$G42,22,1)</f>
      </c>
      <c r="Y45">
        <f>MID(Результаты!$G42,23,1)</f>
      </c>
      <c r="Z45">
        <f>MID(Результаты!$G42,24,1)</f>
      </c>
      <c r="AA45">
        <f>MID(Результаты!$G42,25,1)</f>
      </c>
      <c r="AB45">
        <f>MID(Результаты!$G42,26,1)</f>
      </c>
      <c r="AC45">
        <f>MID(Результаты!$G42,27,1)</f>
      </c>
      <c r="AD45">
        <f>MID(Результаты!$G42,28,1)</f>
      </c>
      <c r="AE45">
        <f>MID(Результаты!$G42,29,1)</f>
      </c>
      <c r="AF45">
        <f>MID(Результаты!$G42,30,1)</f>
      </c>
      <c r="AG45">
        <f>MID(Результаты!$G42,31,1)</f>
      </c>
      <c r="AH45">
        <f>MID(Результаты!$G42,32,1)</f>
      </c>
      <c r="AI45">
        <f>MID(Результаты!$G42,33,1)</f>
      </c>
      <c r="AJ45">
        <f>MID(Результаты!$G42,34,1)</f>
      </c>
      <c r="AK45">
        <f>MID(Результаты!$G42,35,1)</f>
      </c>
      <c r="AL45">
        <f>MID(Результаты!$G42,36,1)</f>
      </c>
      <c r="AM45" t="e">
        <f>VALUE(MID(Результаты!$H42,1,1))</f>
        <v>#VALUE!</v>
      </c>
      <c r="AN45" t="e">
        <f>VALUE(MID(Результаты!$H42,2,1))</f>
        <v>#VALUE!</v>
      </c>
      <c r="AO45" t="e">
        <f>VALUE(MID(Результаты!$H42,3,1))</f>
        <v>#VALUE!</v>
      </c>
      <c r="AP45" t="e">
        <f>VALUE(MID(Результаты!$H42,4,1))</f>
        <v>#VALUE!</v>
      </c>
      <c r="AQ45" t="e">
        <f>VALUE(MID(Результаты!$H42,5,1))</f>
        <v>#VALUE!</v>
      </c>
      <c r="AR45" t="e">
        <f>VALUE(MID(Результаты!$H42,6,1))</f>
        <v>#VALUE!</v>
      </c>
      <c r="AS45" t="e">
        <f>VALUE(MID(Результаты!$H42,7,1))</f>
        <v>#VALUE!</v>
      </c>
      <c r="AT45" t="e">
        <f>VALUE(MID(Результаты!$H42,8,1))</f>
        <v>#VALUE!</v>
      </c>
      <c r="AU45" t="e">
        <f>VALUE(MID(Результаты!$I42,1,1))</f>
        <v>#VALUE!</v>
      </c>
      <c r="AV45" t="e">
        <f>VALUE(MID(Результаты!$I42,5,1))</f>
        <v>#VALUE!</v>
      </c>
      <c r="AW45" t="e">
        <f>VALUE(MID(Результаты!$I42,9,1))</f>
        <v>#VALUE!</v>
      </c>
      <c r="AX45" t="e">
        <f>VALUE(MID(Результаты!$I42,13,1))</f>
        <v>#VALUE!</v>
      </c>
      <c r="AY45" t="e">
        <f>VALUE(MID(Результаты!$I42,17,1))</f>
        <v>#VALUE!</v>
      </c>
      <c r="AZ45" t="e">
        <f>VALUE(MID(Результаты!$I42,21,1))</f>
        <v>#VALUE!</v>
      </c>
      <c r="BA45">
        <f>Результаты!J42</f>
        <v>0</v>
      </c>
      <c r="BB45">
        <f>Результаты!K42</f>
        <v>0</v>
      </c>
    </row>
    <row r="46" spans="1:54" ht="12.75">
      <c r="A46">
        <v>41</v>
      </c>
      <c r="B46" t="str">
        <f>Результаты!B43&amp;" "&amp;Результаты!C43&amp;" "&amp;Результаты!D43</f>
        <v>  </v>
      </c>
      <c r="C46">
        <f>MID(Результаты!$G43,1,1)</f>
      </c>
      <c r="D46">
        <f>MID(Результаты!$G43,2,1)</f>
      </c>
      <c r="E46">
        <f>MID(Результаты!$G43,3,1)</f>
      </c>
      <c r="F46">
        <f>MID(Результаты!$G43,4,1)</f>
      </c>
      <c r="G46">
        <f>MID(Результаты!$G43,5,1)</f>
      </c>
      <c r="H46">
        <f>MID(Результаты!$G43,6,1)</f>
      </c>
      <c r="I46">
        <f>MID(Результаты!$G43,7,1)</f>
      </c>
      <c r="J46">
        <f>MID(Результаты!$G43,8,1)</f>
      </c>
      <c r="K46">
        <f>MID(Результаты!$G43,9,1)</f>
      </c>
      <c r="L46">
        <f>MID(Результаты!$G43,10,1)</f>
      </c>
      <c r="M46">
        <f>MID(Результаты!$G43,11,1)</f>
      </c>
      <c r="N46">
        <f>MID(Результаты!$G43,12,1)</f>
      </c>
      <c r="O46">
        <f>MID(Результаты!$G43,13,1)</f>
      </c>
      <c r="P46">
        <f>MID(Результаты!$G43,14,1)</f>
      </c>
      <c r="Q46">
        <f>MID(Результаты!$G43,15,1)</f>
      </c>
      <c r="R46">
        <f>MID(Результаты!$G43,16,1)</f>
      </c>
      <c r="S46">
        <f>MID(Результаты!$G43,17,1)</f>
      </c>
      <c r="T46">
        <f>MID(Результаты!$G43,18,1)</f>
      </c>
      <c r="U46">
        <f>MID(Результаты!$G43,19,1)</f>
      </c>
      <c r="V46">
        <f>MID(Результаты!$G43,20,1)</f>
      </c>
      <c r="W46">
        <f>MID(Результаты!$G43,21,1)</f>
      </c>
      <c r="X46">
        <f>MID(Результаты!$G43,22,1)</f>
      </c>
      <c r="Y46">
        <f>MID(Результаты!$G43,23,1)</f>
      </c>
      <c r="Z46">
        <f>MID(Результаты!$G43,24,1)</f>
      </c>
      <c r="AA46">
        <f>MID(Результаты!$G43,25,1)</f>
      </c>
      <c r="AB46">
        <f>MID(Результаты!$G43,26,1)</f>
      </c>
      <c r="AC46">
        <f>MID(Результаты!$G43,27,1)</f>
      </c>
      <c r="AD46">
        <f>MID(Результаты!$G43,28,1)</f>
      </c>
      <c r="AE46">
        <f>MID(Результаты!$G43,29,1)</f>
      </c>
      <c r="AF46">
        <f>MID(Результаты!$G43,30,1)</f>
      </c>
      <c r="AG46">
        <f>MID(Результаты!$G43,31,1)</f>
      </c>
      <c r="AH46">
        <f>MID(Результаты!$G43,32,1)</f>
      </c>
      <c r="AI46">
        <f>MID(Результаты!$G43,33,1)</f>
      </c>
      <c r="AJ46">
        <f>MID(Результаты!$G43,34,1)</f>
      </c>
      <c r="AK46">
        <f>MID(Результаты!$G43,35,1)</f>
      </c>
      <c r="AL46">
        <f>MID(Результаты!$G43,36,1)</f>
      </c>
      <c r="AM46" t="e">
        <f>VALUE(MID(Результаты!$H43,1,1))</f>
        <v>#VALUE!</v>
      </c>
      <c r="AN46" t="e">
        <f>VALUE(MID(Результаты!$H43,2,1))</f>
        <v>#VALUE!</v>
      </c>
      <c r="AO46" t="e">
        <f>VALUE(MID(Результаты!$H43,3,1))</f>
        <v>#VALUE!</v>
      </c>
      <c r="AP46" t="e">
        <f>VALUE(MID(Результаты!$H43,4,1))</f>
        <v>#VALUE!</v>
      </c>
      <c r="AQ46" t="e">
        <f>VALUE(MID(Результаты!$H43,5,1))</f>
        <v>#VALUE!</v>
      </c>
      <c r="AR46" t="e">
        <f>VALUE(MID(Результаты!$H43,6,1))</f>
        <v>#VALUE!</v>
      </c>
      <c r="AS46" t="e">
        <f>VALUE(MID(Результаты!$H43,7,1))</f>
        <v>#VALUE!</v>
      </c>
      <c r="AT46" t="e">
        <f>VALUE(MID(Результаты!$H43,8,1))</f>
        <v>#VALUE!</v>
      </c>
      <c r="AU46" t="e">
        <f>VALUE(MID(Результаты!$I43,1,1))</f>
        <v>#VALUE!</v>
      </c>
      <c r="AV46" t="e">
        <f>VALUE(MID(Результаты!$I43,5,1))</f>
        <v>#VALUE!</v>
      </c>
      <c r="AW46" t="e">
        <f>VALUE(MID(Результаты!$I43,9,1))</f>
        <v>#VALUE!</v>
      </c>
      <c r="AX46" t="e">
        <f>VALUE(MID(Результаты!$I43,13,1))</f>
        <v>#VALUE!</v>
      </c>
      <c r="AY46" t="e">
        <f>VALUE(MID(Результаты!$I43,17,1))</f>
        <v>#VALUE!</v>
      </c>
      <c r="AZ46" t="e">
        <f>VALUE(MID(Результаты!$I43,21,1))</f>
        <v>#VALUE!</v>
      </c>
      <c r="BA46">
        <f>Результаты!J43</f>
        <v>0</v>
      </c>
      <c r="BB46">
        <f>Результаты!K43</f>
        <v>0</v>
      </c>
    </row>
    <row r="47" spans="1:54" ht="12.75">
      <c r="A47">
        <v>42</v>
      </c>
      <c r="B47" t="str">
        <f>Результаты!B44&amp;" "&amp;Результаты!C44&amp;" "&amp;Результаты!D44</f>
        <v>  </v>
      </c>
      <c r="C47">
        <f>MID(Результаты!$G44,1,1)</f>
      </c>
      <c r="D47">
        <f>MID(Результаты!$G44,2,1)</f>
      </c>
      <c r="E47">
        <f>MID(Результаты!$G44,3,1)</f>
      </c>
      <c r="F47">
        <f>MID(Результаты!$G44,4,1)</f>
      </c>
      <c r="G47">
        <f>MID(Результаты!$G44,5,1)</f>
      </c>
      <c r="H47">
        <f>MID(Результаты!$G44,6,1)</f>
      </c>
      <c r="I47">
        <f>MID(Результаты!$G44,7,1)</f>
      </c>
      <c r="J47">
        <f>MID(Результаты!$G44,8,1)</f>
      </c>
      <c r="K47">
        <f>MID(Результаты!$G44,9,1)</f>
      </c>
      <c r="L47">
        <f>MID(Результаты!$G44,10,1)</f>
      </c>
      <c r="M47">
        <f>MID(Результаты!$G44,11,1)</f>
      </c>
      <c r="N47">
        <f>MID(Результаты!$G44,12,1)</f>
      </c>
      <c r="O47">
        <f>MID(Результаты!$G44,13,1)</f>
      </c>
      <c r="P47">
        <f>MID(Результаты!$G44,14,1)</f>
      </c>
      <c r="Q47">
        <f>MID(Результаты!$G44,15,1)</f>
      </c>
      <c r="R47">
        <f>MID(Результаты!$G44,16,1)</f>
      </c>
      <c r="S47">
        <f>MID(Результаты!$G44,17,1)</f>
      </c>
      <c r="T47">
        <f>MID(Результаты!$G44,18,1)</f>
      </c>
      <c r="U47">
        <f>MID(Результаты!$G44,19,1)</f>
      </c>
      <c r="V47">
        <f>MID(Результаты!$G44,20,1)</f>
      </c>
      <c r="W47">
        <f>MID(Результаты!$G44,21,1)</f>
      </c>
      <c r="X47">
        <f>MID(Результаты!$G44,22,1)</f>
      </c>
      <c r="Y47">
        <f>MID(Результаты!$G44,23,1)</f>
      </c>
      <c r="Z47">
        <f>MID(Результаты!$G44,24,1)</f>
      </c>
      <c r="AA47">
        <f>MID(Результаты!$G44,25,1)</f>
      </c>
      <c r="AB47">
        <f>MID(Результаты!$G44,26,1)</f>
      </c>
      <c r="AC47">
        <f>MID(Результаты!$G44,27,1)</f>
      </c>
      <c r="AD47">
        <f>MID(Результаты!$G44,28,1)</f>
      </c>
      <c r="AE47">
        <f>MID(Результаты!$G44,29,1)</f>
      </c>
      <c r="AF47">
        <f>MID(Результаты!$G44,30,1)</f>
      </c>
      <c r="AG47">
        <f>MID(Результаты!$G44,31,1)</f>
      </c>
      <c r="AH47">
        <f>MID(Результаты!$G44,32,1)</f>
      </c>
      <c r="AI47">
        <f>MID(Результаты!$G44,33,1)</f>
      </c>
      <c r="AJ47">
        <f>MID(Результаты!$G44,34,1)</f>
      </c>
      <c r="AK47">
        <f>MID(Результаты!$G44,35,1)</f>
      </c>
      <c r="AL47">
        <f>MID(Результаты!$G44,36,1)</f>
      </c>
      <c r="AM47" t="e">
        <f>VALUE(MID(Результаты!$H44,1,1))</f>
        <v>#VALUE!</v>
      </c>
      <c r="AN47" t="e">
        <f>VALUE(MID(Результаты!$H44,2,1))</f>
        <v>#VALUE!</v>
      </c>
      <c r="AO47" t="e">
        <f>VALUE(MID(Результаты!$H44,3,1))</f>
        <v>#VALUE!</v>
      </c>
      <c r="AP47" t="e">
        <f>VALUE(MID(Результаты!$H44,4,1))</f>
        <v>#VALUE!</v>
      </c>
      <c r="AQ47" t="e">
        <f>VALUE(MID(Результаты!$H44,5,1))</f>
        <v>#VALUE!</v>
      </c>
      <c r="AR47" t="e">
        <f>VALUE(MID(Результаты!$H44,6,1))</f>
        <v>#VALUE!</v>
      </c>
      <c r="AS47" t="e">
        <f>VALUE(MID(Результаты!$H44,7,1))</f>
        <v>#VALUE!</v>
      </c>
      <c r="AT47" t="e">
        <f>VALUE(MID(Результаты!$H44,8,1))</f>
        <v>#VALUE!</v>
      </c>
      <c r="AU47" t="e">
        <f>VALUE(MID(Результаты!$I44,1,1))</f>
        <v>#VALUE!</v>
      </c>
      <c r="AV47" t="e">
        <f>VALUE(MID(Результаты!$I44,5,1))</f>
        <v>#VALUE!</v>
      </c>
      <c r="AW47" t="e">
        <f>VALUE(MID(Результаты!$I44,9,1))</f>
        <v>#VALUE!</v>
      </c>
      <c r="AX47" t="e">
        <f>VALUE(MID(Результаты!$I44,13,1))</f>
        <v>#VALUE!</v>
      </c>
      <c r="AY47" t="e">
        <f>VALUE(MID(Результаты!$I44,17,1))</f>
        <v>#VALUE!</v>
      </c>
      <c r="AZ47" t="e">
        <f>VALUE(MID(Результаты!$I44,21,1))</f>
        <v>#VALUE!</v>
      </c>
      <c r="BA47">
        <f>Результаты!J44</f>
        <v>0</v>
      </c>
      <c r="BB47">
        <f>Результаты!K44</f>
        <v>0</v>
      </c>
    </row>
    <row r="48" spans="1:54" ht="12.75">
      <c r="A48">
        <v>43</v>
      </c>
      <c r="B48" t="str">
        <f>Результаты!B45&amp;" "&amp;Результаты!C45&amp;" "&amp;Результаты!D45</f>
        <v>  </v>
      </c>
      <c r="C48">
        <f>MID(Результаты!$G45,1,1)</f>
      </c>
      <c r="D48">
        <f>MID(Результаты!$G45,2,1)</f>
      </c>
      <c r="E48">
        <f>MID(Результаты!$G45,3,1)</f>
      </c>
      <c r="F48">
        <f>MID(Результаты!$G45,4,1)</f>
      </c>
      <c r="G48">
        <f>MID(Результаты!$G45,5,1)</f>
      </c>
      <c r="H48">
        <f>MID(Результаты!$G45,6,1)</f>
      </c>
      <c r="I48">
        <f>MID(Результаты!$G45,7,1)</f>
      </c>
      <c r="J48">
        <f>MID(Результаты!$G45,8,1)</f>
      </c>
      <c r="K48">
        <f>MID(Результаты!$G45,9,1)</f>
      </c>
      <c r="L48">
        <f>MID(Результаты!$G45,10,1)</f>
      </c>
      <c r="M48">
        <f>MID(Результаты!$G45,11,1)</f>
      </c>
      <c r="N48">
        <f>MID(Результаты!$G45,12,1)</f>
      </c>
      <c r="O48">
        <f>MID(Результаты!$G45,13,1)</f>
      </c>
      <c r="P48">
        <f>MID(Результаты!$G45,14,1)</f>
      </c>
      <c r="Q48">
        <f>MID(Результаты!$G45,15,1)</f>
      </c>
      <c r="R48">
        <f>MID(Результаты!$G45,16,1)</f>
      </c>
      <c r="S48">
        <f>MID(Результаты!$G45,17,1)</f>
      </c>
      <c r="T48">
        <f>MID(Результаты!$G45,18,1)</f>
      </c>
      <c r="U48">
        <f>MID(Результаты!$G45,19,1)</f>
      </c>
      <c r="V48">
        <f>MID(Результаты!$G45,20,1)</f>
      </c>
      <c r="W48">
        <f>MID(Результаты!$G45,21,1)</f>
      </c>
      <c r="X48">
        <f>MID(Результаты!$G45,22,1)</f>
      </c>
      <c r="Y48">
        <f>MID(Результаты!$G45,23,1)</f>
      </c>
      <c r="Z48">
        <f>MID(Результаты!$G45,24,1)</f>
      </c>
      <c r="AA48">
        <f>MID(Результаты!$G45,25,1)</f>
      </c>
      <c r="AB48">
        <f>MID(Результаты!$G45,26,1)</f>
      </c>
      <c r="AC48">
        <f>MID(Результаты!$G45,27,1)</f>
      </c>
      <c r="AD48">
        <f>MID(Результаты!$G45,28,1)</f>
      </c>
      <c r="AE48">
        <f>MID(Результаты!$G45,29,1)</f>
      </c>
      <c r="AF48">
        <f>MID(Результаты!$G45,30,1)</f>
      </c>
      <c r="AG48">
        <f>MID(Результаты!$G45,31,1)</f>
      </c>
      <c r="AH48">
        <f>MID(Результаты!$G45,32,1)</f>
      </c>
      <c r="AI48">
        <f>MID(Результаты!$G45,33,1)</f>
      </c>
      <c r="AJ48">
        <f>MID(Результаты!$G45,34,1)</f>
      </c>
      <c r="AK48">
        <f>MID(Результаты!$G45,35,1)</f>
      </c>
      <c r="AL48">
        <f>MID(Результаты!$G45,36,1)</f>
      </c>
      <c r="AM48" t="e">
        <f>VALUE(MID(Результаты!$H45,1,1))</f>
        <v>#VALUE!</v>
      </c>
      <c r="AN48" t="e">
        <f>VALUE(MID(Результаты!$H45,2,1))</f>
        <v>#VALUE!</v>
      </c>
      <c r="AO48" t="e">
        <f>VALUE(MID(Результаты!$H45,3,1))</f>
        <v>#VALUE!</v>
      </c>
      <c r="AP48" t="e">
        <f>VALUE(MID(Результаты!$H45,4,1))</f>
        <v>#VALUE!</v>
      </c>
      <c r="AQ48" t="e">
        <f>VALUE(MID(Результаты!$H45,5,1))</f>
        <v>#VALUE!</v>
      </c>
      <c r="AR48" t="e">
        <f>VALUE(MID(Результаты!$H45,6,1))</f>
        <v>#VALUE!</v>
      </c>
      <c r="AS48" t="e">
        <f>VALUE(MID(Результаты!$H45,7,1))</f>
        <v>#VALUE!</v>
      </c>
      <c r="AT48" t="e">
        <f>VALUE(MID(Результаты!$H45,8,1))</f>
        <v>#VALUE!</v>
      </c>
      <c r="AU48" t="e">
        <f>VALUE(MID(Результаты!$I45,1,1))</f>
        <v>#VALUE!</v>
      </c>
      <c r="AV48" t="e">
        <f>VALUE(MID(Результаты!$I45,5,1))</f>
        <v>#VALUE!</v>
      </c>
      <c r="AW48" t="e">
        <f>VALUE(MID(Результаты!$I45,9,1))</f>
        <v>#VALUE!</v>
      </c>
      <c r="AX48" t="e">
        <f>VALUE(MID(Результаты!$I45,13,1))</f>
        <v>#VALUE!</v>
      </c>
      <c r="AY48" t="e">
        <f>VALUE(MID(Результаты!$I45,17,1))</f>
        <v>#VALUE!</v>
      </c>
      <c r="AZ48" t="e">
        <f>VALUE(MID(Результаты!$I45,21,1))</f>
        <v>#VALUE!</v>
      </c>
      <c r="BA48">
        <f>Результаты!J45</f>
        <v>0</v>
      </c>
      <c r="BB48">
        <f>Результаты!K45</f>
        <v>0</v>
      </c>
    </row>
    <row r="49" spans="1:54" ht="12.75">
      <c r="A49">
        <v>44</v>
      </c>
      <c r="B49" t="str">
        <f>Результаты!B46&amp;" "&amp;Результаты!C46&amp;" "&amp;Результаты!D46</f>
        <v>  </v>
      </c>
      <c r="C49">
        <f>MID(Результаты!$G46,1,1)</f>
      </c>
      <c r="D49">
        <f>MID(Результаты!$G46,2,1)</f>
      </c>
      <c r="E49">
        <f>MID(Результаты!$G46,3,1)</f>
      </c>
      <c r="F49">
        <f>MID(Результаты!$G46,4,1)</f>
      </c>
      <c r="G49">
        <f>MID(Результаты!$G46,5,1)</f>
      </c>
      <c r="H49">
        <f>MID(Результаты!$G46,6,1)</f>
      </c>
      <c r="I49">
        <f>MID(Результаты!$G46,7,1)</f>
      </c>
      <c r="J49">
        <f>MID(Результаты!$G46,8,1)</f>
      </c>
      <c r="K49">
        <f>MID(Результаты!$G46,9,1)</f>
      </c>
      <c r="L49">
        <f>MID(Результаты!$G46,10,1)</f>
      </c>
      <c r="M49">
        <f>MID(Результаты!$G46,11,1)</f>
      </c>
      <c r="N49">
        <f>MID(Результаты!$G46,12,1)</f>
      </c>
      <c r="O49">
        <f>MID(Результаты!$G46,13,1)</f>
      </c>
      <c r="P49">
        <f>MID(Результаты!$G46,14,1)</f>
      </c>
      <c r="Q49">
        <f>MID(Результаты!$G46,15,1)</f>
      </c>
      <c r="R49">
        <f>MID(Результаты!$G46,16,1)</f>
      </c>
      <c r="S49">
        <f>MID(Результаты!$G46,17,1)</f>
      </c>
      <c r="T49">
        <f>MID(Результаты!$G46,18,1)</f>
      </c>
      <c r="U49">
        <f>MID(Результаты!$G46,19,1)</f>
      </c>
      <c r="V49">
        <f>MID(Результаты!$G46,20,1)</f>
      </c>
      <c r="W49">
        <f>MID(Результаты!$G46,21,1)</f>
      </c>
      <c r="X49">
        <f>MID(Результаты!$G46,22,1)</f>
      </c>
      <c r="Y49">
        <f>MID(Результаты!$G46,23,1)</f>
      </c>
      <c r="Z49">
        <f>MID(Результаты!$G46,24,1)</f>
      </c>
      <c r="AA49">
        <f>MID(Результаты!$G46,25,1)</f>
      </c>
      <c r="AB49">
        <f>MID(Результаты!$G46,26,1)</f>
      </c>
      <c r="AC49">
        <f>MID(Результаты!$G46,27,1)</f>
      </c>
      <c r="AD49">
        <f>MID(Результаты!$G46,28,1)</f>
      </c>
      <c r="AE49">
        <f>MID(Результаты!$G46,29,1)</f>
      </c>
      <c r="AF49">
        <f>MID(Результаты!$G46,30,1)</f>
      </c>
      <c r="AG49">
        <f>MID(Результаты!$G46,31,1)</f>
      </c>
      <c r="AH49">
        <f>MID(Результаты!$G46,32,1)</f>
      </c>
      <c r="AI49">
        <f>MID(Результаты!$G46,33,1)</f>
      </c>
      <c r="AJ49">
        <f>MID(Результаты!$G46,34,1)</f>
      </c>
      <c r="AK49">
        <f>MID(Результаты!$G46,35,1)</f>
      </c>
      <c r="AL49">
        <f>MID(Результаты!$G46,36,1)</f>
      </c>
      <c r="AM49" t="e">
        <f>VALUE(MID(Результаты!$H46,1,1))</f>
        <v>#VALUE!</v>
      </c>
      <c r="AN49" t="e">
        <f>VALUE(MID(Результаты!$H46,2,1))</f>
        <v>#VALUE!</v>
      </c>
      <c r="AO49" t="e">
        <f>VALUE(MID(Результаты!$H46,3,1))</f>
        <v>#VALUE!</v>
      </c>
      <c r="AP49" t="e">
        <f>VALUE(MID(Результаты!$H46,4,1))</f>
        <v>#VALUE!</v>
      </c>
      <c r="AQ49" t="e">
        <f>VALUE(MID(Результаты!$H46,5,1))</f>
        <v>#VALUE!</v>
      </c>
      <c r="AR49" t="e">
        <f>VALUE(MID(Результаты!$H46,6,1))</f>
        <v>#VALUE!</v>
      </c>
      <c r="AS49" t="e">
        <f>VALUE(MID(Результаты!$H46,7,1))</f>
        <v>#VALUE!</v>
      </c>
      <c r="AT49" t="e">
        <f>VALUE(MID(Результаты!$H46,8,1))</f>
        <v>#VALUE!</v>
      </c>
      <c r="AU49" t="e">
        <f>VALUE(MID(Результаты!$I46,1,1))</f>
        <v>#VALUE!</v>
      </c>
      <c r="AV49" t="e">
        <f>VALUE(MID(Результаты!$I46,5,1))</f>
        <v>#VALUE!</v>
      </c>
      <c r="AW49" t="e">
        <f>VALUE(MID(Результаты!$I46,9,1))</f>
        <v>#VALUE!</v>
      </c>
      <c r="AX49" t="e">
        <f>VALUE(MID(Результаты!$I46,13,1))</f>
        <v>#VALUE!</v>
      </c>
      <c r="AY49" t="e">
        <f>VALUE(MID(Результаты!$I46,17,1))</f>
        <v>#VALUE!</v>
      </c>
      <c r="AZ49" t="e">
        <f>VALUE(MID(Результаты!$I46,21,1))</f>
        <v>#VALUE!</v>
      </c>
      <c r="BA49">
        <f>Результаты!J46</f>
        <v>0</v>
      </c>
      <c r="BB49">
        <f>Результаты!K46</f>
        <v>0</v>
      </c>
    </row>
    <row r="50" spans="1:54" ht="12.75">
      <c r="A50">
        <v>45</v>
      </c>
      <c r="B50" t="str">
        <f>Результаты!B47&amp;" "&amp;Результаты!C47&amp;" "&amp;Результаты!D47</f>
        <v>  </v>
      </c>
      <c r="C50">
        <f>MID(Результаты!$G47,1,1)</f>
      </c>
      <c r="D50">
        <f>MID(Результаты!$G47,2,1)</f>
      </c>
      <c r="E50">
        <f>MID(Результаты!$G47,3,1)</f>
      </c>
      <c r="F50">
        <f>MID(Результаты!$G47,4,1)</f>
      </c>
      <c r="G50">
        <f>MID(Результаты!$G47,5,1)</f>
      </c>
      <c r="H50">
        <f>MID(Результаты!$G47,6,1)</f>
      </c>
      <c r="I50">
        <f>MID(Результаты!$G47,7,1)</f>
      </c>
      <c r="J50">
        <f>MID(Результаты!$G47,8,1)</f>
      </c>
      <c r="K50">
        <f>MID(Результаты!$G47,9,1)</f>
      </c>
      <c r="L50">
        <f>MID(Результаты!$G47,10,1)</f>
      </c>
      <c r="M50">
        <f>MID(Результаты!$G47,11,1)</f>
      </c>
      <c r="N50">
        <f>MID(Результаты!$G47,12,1)</f>
      </c>
      <c r="O50">
        <f>MID(Результаты!$G47,13,1)</f>
      </c>
      <c r="P50">
        <f>MID(Результаты!$G47,14,1)</f>
      </c>
      <c r="Q50">
        <f>MID(Результаты!$G47,15,1)</f>
      </c>
      <c r="R50">
        <f>MID(Результаты!$G47,16,1)</f>
      </c>
      <c r="S50">
        <f>MID(Результаты!$G47,17,1)</f>
      </c>
      <c r="T50">
        <f>MID(Результаты!$G47,18,1)</f>
      </c>
      <c r="U50">
        <f>MID(Результаты!$G47,19,1)</f>
      </c>
      <c r="V50">
        <f>MID(Результаты!$G47,20,1)</f>
      </c>
      <c r="W50">
        <f>MID(Результаты!$G47,21,1)</f>
      </c>
      <c r="X50">
        <f>MID(Результаты!$G47,22,1)</f>
      </c>
      <c r="Y50">
        <f>MID(Результаты!$G47,23,1)</f>
      </c>
      <c r="Z50">
        <f>MID(Результаты!$G47,24,1)</f>
      </c>
      <c r="AA50">
        <f>MID(Результаты!$G47,25,1)</f>
      </c>
      <c r="AB50">
        <f>MID(Результаты!$G47,26,1)</f>
      </c>
      <c r="AC50">
        <f>MID(Результаты!$G47,27,1)</f>
      </c>
      <c r="AD50">
        <f>MID(Результаты!$G47,28,1)</f>
      </c>
      <c r="AE50">
        <f>MID(Результаты!$G47,29,1)</f>
      </c>
      <c r="AF50">
        <f>MID(Результаты!$G47,30,1)</f>
      </c>
      <c r="AG50">
        <f>MID(Результаты!$G47,31,1)</f>
      </c>
      <c r="AH50">
        <f>MID(Результаты!$G47,32,1)</f>
      </c>
      <c r="AI50">
        <f>MID(Результаты!$G47,33,1)</f>
      </c>
      <c r="AJ50">
        <f>MID(Результаты!$G47,34,1)</f>
      </c>
      <c r="AK50">
        <f>MID(Результаты!$G47,35,1)</f>
      </c>
      <c r="AL50">
        <f>MID(Результаты!$G47,36,1)</f>
      </c>
      <c r="AM50" t="e">
        <f>VALUE(MID(Результаты!$H47,1,1))</f>
        <v>#VALUE!</v>
      </c>
      <c r="AN50" t="e">
        <f>VALUE(MID(Результаты!$H47,2,1))</f>
        <v>#VALUE!</v>
      </c>
      <c r="AO50" t="e">
        <f>VALUE(MID(Результаты!$H47,3,1))</f>
        <v>#VALUE!</v>
      </c>
      <c r="AP50" t="e">
        <f>VALUE(MID(Результаты!$H47,4,1))</f>
        <v>#VALUE!</v>
      </c>
      <c r="AQ50" t="e">
        <f>VALUE(MID(Результаты!$H47,5,1))</f>
        <v>#VALUE!</v>
      </c>
      <c r="AR50" t="e">
        <f>VALUE(MID(Результаты!$H47,6,1))</f>
        <v>#VALUE!</v>
      </c>
      <c r="AS50" t="e">
        <f>VALUE(MID(Результаты!$H47,7,1))</f>
        <v>#VALUE!</v>
      </c>
      <c r="AT50" t="e">
        <f>VALUE(MID(Результаты!$H47,8,1))</f>
        <v>#VALUE!</v>
      </c>
      <c r="AU50" t="e">
        <f>VALUE(MID(Результаты!$I47,1,1))</f>
        <v>#VALUE!</v>
      </c>
      <c r="AV50" t="e">
        <f>VALUE(MID(Результаты!$I47,5,1))</f>
        <v>#VALUE!</v>
      </c>
      <c r="AW50" t="e">
        <f>VALUE(MID(Результаты!$I47,9,1))</f>
        <v>#VALUE!</v>
      </c>
      <c r="AX50" t="e">
        <f>VALUE(MID(Результаты!$I47,13,1))</f>
        <v>#VALUE!</v>
      </c>
      <c r="AY50" t="e">
        <f>VALUE(MID(Результаты!$I47,17,1))</f>
        <v>#VALUE!</v>
      </c>
      <c r="AZ50" t="e">
        <f>VALUE(MID(Результаты!$I47,21,1))</f>
        <v>#VALUE!</v>
      </c>
      <c r="BA50">
        <f>Результаты!J47</f>
        <v>0</v>
      </c>
      <c r="BB50">
        <f>Результаты!K47</f>
        <v>0</v>
      </c>
    </row>
    <row r="51" spans="1:54" ht="12.75">
      <c r="A51">
        <v>46</v>
      </c>
      <c r="B51" t="str">
        <f>Результаты!B48&amp;" "&amp;Результаты!C48&amp;" "&amp;Результаты!D48</f>
        <v>  </v>
      </c>
      <c r="C51">
        <f>MID(Результаты!$G48,1,1)</f>
      </c>
      <c r="D51">
        <f>MID(Результаты!$G48,2,1)</f>
      </c>
      <c r="E51">
        <f>MID(Результаты!$G48,3,1)</f>
      </c>
      <c r="F51">
        <f>MID(Результаты!$G48,4,1)</f>
      </c>
      <c r="G51">
        <f>MID(Результаты!$G48,5,1)</f>
      </c>
      <c r="H51">
        <f>MID(Результаты!$G48,6,1)</f>
      </c>
      <c r="I51">
        <f>MID(Результаты!$G48,7,1)</f>
      </c>
      <c r="J51">
        <f>MID(Результаты!$G48,8,1)</f>
      </c>
      <c r="K51">
        <f>MID(Результаты!$G48,9,1)</f>
      </c>
      <c r="L51">
        <f>MID(Результаты!$G48,10,1)</f>
      </c>
      <c r="M51">
        <f>MID(Результаты!$G48,11,1)</f>
      </c>
      <c r="N51">
        <f>MID(Результаты!$G48,12,1)</f>
      </c>
      <c r="O51">
        <f>MID(Результаты!$G48,13,1)</f>
      </c>
      <c r="P51">
        <f>MID(Результаты!$G48,14,1)</f>
      </c>
      <c r="Q51">
        <f>MID(Результаты!$G48,15,1)</f>
      </c>
      <c r="R51">
        <f>MID(Результаты!$G48,16,1)</f>
      </c>
      <c r="S51">
        <f>MID(Результаты!$G48,17,1)</f>
      </c>
      <c r="T51">
        <f>MID(Результаты!$G48,18,1)</f>
      </c>
      <c r="U51">
        <f>MID(Результаты!$G48,19,1)</f>
      </c>
      <c r="V51">
        <f>MID(Результаты!$G48,20,1)</f>
      </c>
      <c r="W51">
        <f>MID(Результаты!$G48,21,1)</f>
      </c>
      <c r="X51">
        <f>MID(Результаты!$G48,22,1)</f>
      </c>
      <c r="Y51">
        <f>MID(Результаты!$G48,23,1)</f>
      </c>
      <c r="Z51">
        <f>MID(Результаты!$G48,24,1)</f>
      </c>
      <c r="AA51">
        <f>MID(Результаты!$G48,25,1)</f>
      </c>
      <c r="AB51">
        <f>MID(Результаты!$G48,26,1)</f>
      </c>
      <c r="AC51">
        <f>MID(Результаты!$G48,27,1)</f>
      </c>
      <c r="AD51">
        <f>MID(Результаты!$G48,28,1)</f>
      </c>
      <c r="AE51">
        <f>MID(Результаты!$G48,29,1)</f>
      </c>
      <c r="AF51">
        <f>MID(Результаты!$G48,30,1)</f>
      </c>
      <c r="AG51">
        <f>MID(Результаты!$G48,31,1)</f>
      </c>
      <c r="AH51">
        <f>MID(Результаты!$G48,32,1)</f>
      </c>
      <c r="AI51">
        <f>MID(Результаты!$G48,33,1)</f>
      </c>
      <c r="AJ51">
        <f>MID(Результаты!$G48,34,1)</f>
      </c>
      <c r="AK51">
        <f>MID(Результаты!$G48,35,1)</f>
      </c>
      <c r="AL51">
        <f>MID(Результаты!$G48,36,1)</f>
      </c>
      <c r="AM51" t="e">
        <f>VALUE(MID(Результаты!$H48,1,1))</f>
        <v>#VALUE!</v>
      </c>
      <c r="AN51" t="e">
        <f>VALUE(MID(Результаты!$H48,2,1))</f>
        <v>#VALUE!</v>
      </c>
      <c r="AO51" t="e">
        <f>VALUE(MID(Результаты!$H48,3,1))</f>
        <v>#VALUE!</v>
      </c>
      <c r="AP51" t="e">
        <f>VALUE(MID(Результаты!$H48,4,1))</f>
        <v>#VALUE!</v>
      </c>
      <c r="AQ51" t="e">
        <f>VALUE(MID(Результаты!$H48,5,1))</f>
        <v>#VALUE!</v>
      </c>
      <c r="AR51" t="e">
        <f>VALUE(MID(Результаты!$H48,6,1))</f>
        <v>#VALUE!</v>
      </c>
      <c r="AS51" t="e">
        <f>VALUE(MID(Результаты!$H48,7,1))</f>
        <v>#VALUE!</v>
      </c>
      <c r="AT51" t="e">
        <f>VALUE(MID(Результаты!$H48,8,1))</f>
        <v>#VALUE!</v>
      </c>
      <c r="AU51" t="e">
        <f>VALUE(MID(Результаты!$I48,1,1))</f>
        <v>#VALUE!</v>
      </c>
      <c r="AV51" t="e">
        <f>VALUE(MID(Результаты!$I48,5,1))</f>
        <v>#VALUE!</v>
      </c>
      <c r="AW51" t="e">
        <f>VALUE(MID(Результаты!$I48,9,1))</f>
        <v>#VALUE!</v>
      </c>
      <c r="AX51" t="e">
        <f>VALUE(MID(Результаты!$I48,13,1))</f>
        <v>#VALUE!</v>
      </c>
      <c r="AY51" t="e">
        <f>VALUE(MID(Результаты!$I48,17,1))</f>
        <v>#VALUE!</v>
      </c>
      <c r="AZ51" t="e">
        <f>VALUE(MID(Результаты!$I48,21,1))</f>
        <v>#VALUE!</v>
      </c>
      <c r="BA51">
        <f>Результаты!J48</f>
        <v>0</v>
      </c>
      <c r="BB51">
        <f>Результаты!K48</f>
        <v>0</v>
      </c>
    </row>
    <row r="52" spans="1:54" ht="12.75">
      <c r="A52">
        <v>47</v>
      </c>
      <c r="B52" t="str">
        <f>Результаты!B49&amp;" "&amp;Результаты!C49&amp;" "&amp;Результаты!D49</f>
        <v>  </v>
      </c>
      <c r="C52">
        <f>MID(Результаты!$G49,1,1)</f>
      </c>
      <c r="D52">
        <f>MID(Результаты!$G49,2,1)</f>
      </c>
      <c r="E52">
        <f>MID(Результаты!$G49,3,1)</f>
      </c>
      <c r="F52">
        <f>MID(Результаты!$G49,4,1)</f>
      </c>
      <c r="G52">
        <f>MID(Результаты!$G49,5,1)</f>
      </c>
      <c r="H52">
        <f>MID(Результаты!$G49,6,1)</f>
      </c>
      <c r="I52">
        <f>MID(Результаты!$G49,7,1)</f>
      </c>
      <c r="J52">
        <f>MID(Результаты!$G49,8,1)</f>
      </c>
      <c r="K52">
        <f>MID(Результаты!$G49,9,1)</f>
      </c>
      <c r="L52">
        <f>MID(Результаты!$G49,10,1)</f>
      </c>
      <c r="M52">
        <f>MID(Результаты!$G49,11,1)</f>
      </c>
      <c r="N52">
        <f>MID(Результаты!$G49,12,1)</f>
      </c>
      <c r="O52">
        <f>MID(Результаты!$G49,13,1)</f>
      </c>
      <c r="P52">
        <f>MID(Результаты!$G49,14,1)</f>
      </c>
      <c r="Q52">
        <f>MID(Результаты!$G49,15,1)</f>
      </c>
      <c r="R52">
        <f>MID(Результаты!$G49,16,1)</f>
      </c>
      <c r="S52">
        <f>MID(Результаты!$G49,17,1)</f>
      </c>
      <c r="T52">
        <f>MID(Результаты!$G49,18,1)</f>
      </c>
      <c r="U52">
        <f>MID(Результаты!$G49,19,1)</f>
      </c>
      <c r="V52">
        <f>MID(Результаты!$G49,20,1)</f>
      </c>
      <c r="W52">
        <f>MID(Результаты!$G49,21,1)</f>
      </c>
      <c r="X52">
        <f>MID(Результаты!$G49,22,1)</f>
      </c>
      <c r="Y52">
        <f>MID(Результаты!$G49,23,1)</f>
      </c>
      <c r="Z52">
        <f>MID(Результаты!$G49,24,1)</f>
      </c>
      <c r="AA52">
        <f>MID(Результаты!$G49,25,1)</f>
      </c>
      <c r="AB52">
        <f>MID(Результаты!$G49,26,1)</f>
      </c>
      <c r="AC52">
        <f>MID(Результаты!$G49,27,1)</f>
      </c>
      <c r="AD52">
        <f>MID(Результаты!$G49,28,1)</f>
      </c>
      <c r="AE52">
        <f>MID(Результаты!$G49,29,1)</f>
      </c>
      <c r="AF52">
        <f>MID(Результаты!$G49,30,1)</f>
      </c>
      <c r="AG52">
        <f>MID(Результаты!$G49,31,1)</f>
      </c>
      <c r="AH52">
        <f>MID(Результаты!$G49,32,1)</f>
      </c>
      <c r="AI52">
        <f>MID(Результаты!$G49,33,1)</f>
      </c>
      <c r="AJ52">
        <f>MID(Результаты!$G49,34,1)</f>
      </c>
      <c r="AK52">
        <f>MID(Результаты!$G49,35,1)</f>
      </c>
      <c r="AL52">
        <f>MID(Результаты!$G49,36,1)</f>
      </c>
      <c r="AM52" t="e">
        <f>VALUE(MID(Результаты!$H49,1,1))</f>
        <v>#VALUE!</v>
      </c>
      <c r="AN52" t="e">
        <f>VALUE(MID(Результаты!$H49,2,1))</f>
        <v>#VALUE!</v>
      </c>
      <c r="AO52" t="e">
        <f>VALUE(MID(Результаты!$H49,3,1))</f>
        <v>#VALUE!</v>
      </c>
      <c r="AP52" t="e">
        <f>VALUE(MID(Результаты!$H49,4,1))</f>
        <v>#VALUE!</v>
      </c>
      <c r="AQ52" t="e">
        <f>VALUE(MID(Результаты!$H49,5,1))</f>
        <v>#VALUE!</v>
      </c>
      <c r="AR52" t="e">
        <f>VALUE(MID(Результаты!$H49,6,1))</f>
        <v>#VALUE!</v>
      </c>
      <c r="AS52" t="e">
        <f>VALUE(MID(Результаты!$H49,7,1))</f>
        <v>#VALUE!</v>
      </c>
      <c r="AT52" t="e">
        <f>VALUE(MID(Результаты!$H49,8,1))</f>
        <v>#VALUE!</v>
      </c>
      <c r="AU52" t="e">
        <f>VALUE(MID(Результаты!$I49,1,1))</f>
        <v>#VALUE!</v>
      </c>
      <c r="AV52" t="e">
        <f>VALUE(MID(Результаты!$I49,5,1))</f>
        <v>#VALUE!</v>
      </c>
      <c r="AW52" t="e">
        <f>VALUE(MID(Результаты!$I49,9,1))</f>
        <v>#VALUE!</v>
      </c>
      <c r="AX52" t="e">
        <f>VALUE(MID(Результаты!$I49,13,1))</f>
        <v>#VALUE!</v>
      </c>
      <c r="AY52" t="e">
        <f>VALUE(MID(Результаты!$I49,17,1))</f>
        <v>#VALUE!</v>
      </c>
      <c r="AZ52" t="e">
        <f>VALUE(MID(Результаты!$I49,21,1))</f>
        <v>#VALUE!</v>
      </c>
      <c r="BA52">
        <f>Результаты!J49</f>
        <v>0</v>
      </c>
      <c r="BB52">
        <f>Результаты!K49</f>
        <v>0</v>
      </c>
    </row>
    <row r="53" spans="1:54" ht="12.75">
      <c r="A53">
        <v>48</v>
      </c>
      <c r="B53" t="str">
        <f>Результаты!B50&amp;" "&amp;Результаты!C50&amp;" "&amp;Результаты!D50</f>
        <v>  </v>
      </c>
      <c r="C53">
        <f>MID(Результаты!$G50,1,1)</f>
      </c>
      <c r="D53">
        <f>MID(Результаты!$G50,2,1)</f>
      </c>
      <c r="E53">
        <f>MID(Результаты!$G50,3,1)</f>
      </c>
      <c r="F53">
        <f>MID(Результаты!$G50,4,1)</f>
      </c>
      <c r="G53">
        <f>MID(Результаты!$G50,5,1)</f>
      </c>
      <c r="H53">
        <f>MID(Результаты!$G50,6,1)</f>
      </c>
      <c r="I53">
        <f>MID(Результаты!$G50,7,1)</f>
      </c>
      <c r="J53">
        <f>MID(Результаты!$G50,8,1)</f>
      </c>
      <c r="K53">
        <f>MID(Результаты!$G50,9,1)</f>
      </c>
      <c r="L53">
        <f>MID(Результаты!$G50,10,1)</f>
      </c>
      <c r="M53">
        <f>MID(Результаты!$G50,11,1)</f>
      </c>
      <c r="N53">
        <f>MID(Результаты!$G50,12,1)</f>
      </c>
      <c r="O53">
        <f>MID(Результаты!$G50,13,1)</f>
      </c>
      <c r="P53">
        <f>MID(Результаты!$G50,14,1)</f>
      </c>
      <c r="Q53">
        <f>MID(Результаты!$G50,15,1)</f>
      </c>
      <c r="R53">
        <f>MID(Результаты!$G50,16,1)</f>
      </c>
      <c r="S53">
        <f>MID(Результаты!$G50,17,1)</f>
      </c>
      <c r="T53">
        <f>MID(Результаты!$G50,18,1)</f>
      </c>
      <c r="U53">
        <f>MID(Результаты!$G50,19,1)</f>
      </c>
      <c r="V53">
        <f>MID(Результаты!$G50,20,1)</f>
      </c>
      <c r="W53">
        <f>MID(Результаты!$G50,21,1)</f>
      </c>
      <c r="X53">
        <f>MID(Результаты!$G50,22,1)</f>
      </c>
      <c r="Y53">
        <f>MID(Результаты!$G50,23,1)</f>
      </c>
      <c r="Z53">
        <f>MID(Результаты!$G50,24,1)</f>
      </c>
      <c r="AA53">
        <f>MID(Результаты!$G50,25,1)</f>
      </c>
      <c r="AB53">
        <f>MID(Результаты!$G50,26,1)</f>
      </c>
      <c r="AC53">
        <f>MID(Результаты!$G50,27,1)</f>
      </c>
      <c r="AD53">
        <f>MID(Результаты!$G50,28,1)</f>
      </c>
      <c r="AE53">
        <f>MID(Результаты!$G50,29,1)</f>
      </c>
      <c r="AF53">
        <f>MID(Результаты!$G50,30,1)</f>
      </c>
      <c r="AG53">
        <f>MID(Результаты!$G50,31,1)</f>
      </c>
      <c r="AH53">
        <f>MID(Результаты!$G50,32,1)</f>
      </c>
      <c r="AI53">
        <f>MID(Результаты!$G50,33,1)</f>
      </c>
      <c r="AJ53">
        <f>MID(Результаты!$G50,34,1)</f>
      </c>
      <c r="AK53">
        <f>MID(Результаты!$G50,35,1)</f>
      </c>
      <c r="AL53">
        <f>MID(Результаты!$G50,36,1)</f>
      </c>
      <c r="AM53" t="e">
        <f>VALUE(MID(Результаты!$H50,1,1))</f>
        <v>#VALUE!</v>
      </c>
      <c r="AN53" t="e">
        <f>VALUE(MID(Результаты!$H50,2,1))</f>
        <v>#VALUE!</v>
      </c>
      <c r="AO53" t="e">
        <f>VALUE(MID(Результаты!$H50,3,1))</f>
        <v>#VALUE!</v>
      </c>
      <c r="AP53" t="e">
        <f>VALUE(MID(Результаты!$H50,4,1))</f>
        <v>#VALUE!</v>
      </c>
      <c r="AQ53" t="e">
        <f>VALUE(MID(Результаты!$H50,5,1))</f>
        <v>#VALUE!</v>
      </c>
      <c r="AR53" t="e">
        <f>VALUE(MID(Результаты!$H50,6,1))</f>
        <v>#VALUE!</v>
      </c>
      <c r="AS53" t="e">
        <f>VALUE(MID(Результаты!$H50,7,1))</f>
        <v>#VALUE!</v>
      </c>
      <c r="AT53" t="e">
        <f>VALUE(MID(Результаты!$H50,8,1))</f>
        <v>#VALUE!</v>
      </c>
      <c r="AU53" t="e">
        <f>VALUE(MID(Результаты!$I50,1,1))</f>
        <v>#VALUE!</v>
      </c>
      <c r="AV53" t="e">
        <f>VALUE(MID(Результаты!$I50,5,1))</f>
        <v>#VALUE!</v>
      </c>
      <c r="AW53" t="e">
        <f>VALUE(MID(Результаты!$I50,9,1))</f>
        <v>#VALUE!</v>
      </c>
      <c r="AX53" t="e">
        <f>VALUE(MID(Результаты!$I50,13,1))</f>
        <v>#VALUE!</v>
      </c>
      <c r="AY53" t="e">
        <f>VALUE(MID(Результаты!$I50,17,1))</f>
        <v>#VALUE!</v>
      </c>
      <c r="AZ53" t="e">
        <f>VALUE(MID(Результаты!$I50,21,1))</f>
        <v>#VALUE!</v>
      </c>
      <c r="BA53">
        <f>Результаты!J50</f>
        <v>0</v>
      </c>
      <c r="BB53">
        <f>Результаты!K50</f>
        <v>0</v>
      </c>
    </row>
    <row r="54" spans="1:54" ht="12.75">
      <c r="A54">
        <v>49</v>
      </c>
      <c r="B54" t="str">
        <f>Результаты!B51&amp;" "&amp;Результаты!C51&amp;" "&amp;Результаты!D51</f>
        <v>  </v>
      </c>
      <c r="C54">
        <f>MID(Результаты!$G51,1,1)</f>
      </c>
      <c r="D54">
        <f>MID(Результаты!$G51,2,1)</f>
      </c>
      <c r="E54">
        <f>MID(Результаты!$G51,3,1)</f>
      </c>
      <c r="F54">
        <f>MID(Результаты!$G51,4,1)</f>
      </c>
      <c r="G54">
        <f>MID(Результаты!$G51,5,1)</f>
      </c>
      <c r="H54">
        <f>MID(Результаты!$G51,6,1)</f>
      </c>
      <c r="I54">
        <f>MID(Результаты!$G51,7,1)</f>
      </c>
      <c r="J54">
        <f>MID(Результаты!$G51,8,1)</f>
      </c>
      <c r="K54">
        <f>MID(Результаты!$G51,9,1)</f>
      </c>
      <c r="L54">
        <f>MID(Результаты!$G51,10,1)</f>
      </c>
      <c r="M54">
        <f>MID(Результаты!$G51,11,1)</f>
      </c>
      <c r="N54">
        <f>MID(Результаты!$G51,12,1)</f>
      </c>
      <c r="O54">
        <f>MID(Результаты!$G51,13,1)</f>
      </c>
      <c r="P54">
        <f>MID(Результаты!$G51,14,1)</f>
      </c>
      <c r="Q54">
        <f>MID(Результаты!$G51,15,1)</f>
      </c>
      <c r="R54">
        <f>MID(Результаты!$G51,16,1)</f>
      </c>
      <c r="S54">
        <f>MID(Результаты!$G51,17,1)</f>
      </c>
      <c r="T54">
        <f>MID(Результаты!$G51,18,1)</f>
      </c>
      <c r="U54">
        <f>MID(Результаты!$G51,19,1)</f>
      </c>
      <c r="V54">
        <f>MID(Результаты!$G51,20,1)</f>
      </c>
      <c r="W54">
        <f>MID(Результаты!$G51,21,1)</f>
      </c>
      <c r="X54">
        <f>MID(Результаты!$G51,22,1)</f>
      </c>
      <c r="Y54">
        <f>MID(Результаты!$G51,23,1)</f>
      </c>
      <c r="Z54">
        <f>MID(Результаты!$G51,24,1)</f>
      </c>
      <c r="AA54">
        <f>MID(Результаты!$G51,25,1)</f>
      </c>
      <c r="AB54">
        <f>MID(Результаты!$G51,26,1)</f>
      </c>
      <c r="AC54">
        <f>MID(Результаты!$G51,27,1)</f>
      </c>
      <c r="AD54">
        <f>MID(Результаты!$G51,28,1)</f>
      </c>
      <c r="AE54">
        <f>MID(Результаты!$G51,29,1)</f>
      </c>
      <c r="AF54">
        <f>MID(Результаты!$G51,30,1)</f>
      </c>
      <c r="AG54">
        <f>MID(Результаты!$G51,31,1)</f>
      </c>
      <c r="AH54">
        <f>MID(Результаты!$G51,32,1)</f>
      </c>
      <c r="AI54">
        <f>MID(Результаты!$G51,33,1)</f>
      </c>
      <c r="AJ54">
        <f>MID(Результаты!$G51,34,1)</f>
      </c>
      <c r="AK54">
        <f>MID(Результаты!$G51,35,1)</f>
      </c>
      <c r="AL54">
        <f>MID(Результаты!$G51,36,1)</f>
      </c>
      <c r="AM54" t="e">
        <f>VALUE(MID(Результаты!$H51,1,1))</f>
        <v>#VALUE!</v>
      </c>
      <c r="AN54" t="e">
        <f>VALUE(MID(Результаты!$H51,2,1))</f>
        <v>#VALUE!</v>
      </c>
      <c r="AO54" t="e">
        <f>VALUE(MID(Результаты!$H51,3,1))</f>
        <v>#VALUE!</v>
      </c>
      <c r="AP54" t="e">
        <f>VALUE(MID(Результаты!$H51,4,1))</f>
        <v>#VALUE!</v>
      </c>
      <c r="AQ54" t="e">
        <f>VALUE(MID(Результаты!$H51,5,1))</f>
        <v>#VALUE!</v>
      </c>
      <c r="AR54" t="e">
        <f>VALUE(MID(Результаты!$H51,6,1))</f>
        <v>#VALUE!</v>
      </c>
      <c r="AS54" t="e">
        <f>VALUE(MID(Результаты!$H51,7,1))</f>
        <v>#VALUE!</v>
      </c>
      <c r="AT54" t="e">
        <f>VALUE(MID(Результаты!$H51,8,1))</f>
        <v>#VALUE!</v>
      </c>
      <c r="AU54" t="e">
        <f>VALUE(MID(Результаты!$I51,1,1))</f>
        <v>#VALUE!</v>
      </c>
      <c r="AV54" t="e">
        <f>VALUE(MID(Результаты!$I51,5,1))</f>
        <v>#VALUE!</v>
      </c>
      <c r="AW54" t="e">
        <f>VALUE(MID(Результаты!$I51,9,1))</f>
        <v>#VALUE!</v>
      </c>
      <c r="AX54" t="e">
        <f>VALUE(MID(Результаты!$I51,13,1))</f>
        <v>#VALUE!</v>
      </c>
      <c r="AY54" t="e">
        <f>VALUE(MID(Результаты!$I51,17,1))</f>
        <v>#VALUE!</v>
      </c>
      <c r="AZ54" t="e">
        <f>VALUE(MID(Результаты!$I51,21,1))</f>
        <v>#VALUE!</v>
      </c>
      <c r="BA54">
        <f>Результаты!J51</f>
        <v>0</v>
      </c>
      <c r="BB54">
        <f>Результаты!K51</f>
        <v>0</v>
      </c>
    </row>
    <row r="55" spans="1:54" ht="12.75">
      <c r="A55">
        <v>50</v>
      </c>
      <c r="B55" t="str">
        <f>Результаты!B52&amp;" "&amp;Результаты!C52&amp;" "&amp;Результаты!D52</f>
        <v>  </v>
      </c>
      <c r="C55">
        <f>MID(Результаты!$G52,1,1)</f>
      </c>
      <c r="D55">
        <f>MID(Результаты!$G52,2,1)</f>
      </c>
      <c r="E55">
        <f>MID(Результаты!$G52,3,1)</f>
      </c>
      <c r="F55">
        <f>MID(Результаты!$G52,4,1)</f>
      </c>
      <c r="G55">
        <f>MID(Результаты!$G52,5,1)</f>
      </c>
      <c r="H55">
        <f>MID(Результаты!$G52,6,1)</f>
      </c>
      <c r="I55">
        <f>MID(Результаты!$G52,7,1)</f>
      </c>
      <c r="J55">
        <f>MID(Результаты!$G52,8,1)</f>
      </c>
      <c r="K55">
        <f>MID(Результаты!$G52,9,1)</f>
      </c>
      <c r="L55">
        <f>MID(Результаты!$G52,10,1)</f>
      </c>
      <c r="M55">
        <f>MID(Результаты!$G52,11,1)</f>
      </c>
      <c r="N55">
        <f>MID(Результаты!$G52,12,1)</f>
      </c>
      <c r="O55">
        <f>MID(Результаты!$G52,13,1)</f>
      </c>
      <c r="P55">
        <f>MID(Результаты!$G52,14,1)</f>
      </c>
      <c r="Q55">
        <f>MID(Результаты!$G52,15,1)</f>
      </c>
      <c r="R55">
        <f>MID(Результаты!$G52,16,1)</f>
      </c>
      <c r="S55">
        <f>MID(Результаты!$G52,17,1)</f>
      </c>
      <c r="T55">
        <f>MID(Результаты!$G52,18,1)</f>
      </c>
      <c r="U55">
        <f>MID(Результаты!$G52,19,1)</f>
      </c>
      <c r="V55">
        <f>MID(Результаты!$G52,20,1)</f>
      </c>
      <c r="W55">
        <f>MID(Результаты!$G52,21,1)</f>
      </c>
      <c r="X55">
        <f>MID(Результаты!$G52,22,1)</f>
      </c>
      <c r="Y55">
        <f>MID(Результаты!$G52,23,1)</f>
      </c>
      <c r="Z55">
        <f>MID(Результаты!$G52,24,1)</f>
      </c>
      <c r="AA55">
        <f>MID(Результаты!$G52,25,1)</f>
      </c>
      <c r="AB55">
        <f>MID(Результаты!$G52,26,1)</f>
      </c>
      <c r="AC55">
        <f>MID(Результаты!$G52,27,1)</f>
      </c>
      <c r="AD55">
        <f>MID(Результаты!$G52,28,1)</f>
      </c>
      <c r="AE55">
        <f>MID(Результаты!$G52,29,1)</f>
      </c>
      <c r="AF55">
        <f>MID(Результаты!$G52,30,1)</f>
      </c>
      <c r="AG55">
        <f>MID(Результаты!$G52,31,1)</f>
      </c>
      <c r="AH55">
        <f>MID(Результаты!$G52,32,1)</f>
      </c>
      <c r="AI55">
        <f>MID(Результаты!$G52,33,1)</f>
      </c>
      <c r="AJ55">
        <f>MID(Результаты!$G52,34,1)</f>
      </c>
      <c r="AK55">
        <f>MID(Результаты!$G52,35,1)</f>
      </c>
      <c r="AL55">
        <f>MID(Результаты!$G52,36,1)</f>
      </c>
      <c r="AM55" t="e">
        <f>VALUE(MID(Результаты!$H52,1,1))</f>
        <v>#VALUE!</v>
      </c>
      <c r="AN55" t="e">
        <f>VALUE(MID(Результаты!$H52,2,1))</f>
        <v>#VALUE!</v>
      </c>
      <c r="AO55" t="e">
        <f>VALUE(MID(Результаты!$H52,3,1))</f>
        <v>#VALUE!</v>
      </c>
      <c r="AP55" t="e">
        <f>VALUE(MID(Результаты!$H52,4,1))</f>
        <v>#VALUE!</v>
      </c>
      <c r="AQ55" t="e">
        <f>VALUE(MID(Результаты!$H52,5,1))</f>
        <v>#VALUE!</v>
      </c>
      <c r="AR55" t="e">
        <f>VALUE(MID(Результаты!$H52,6,1))</f>
        <v>#VALUE!</v>
      </c>
      <c r="AS55" t="e">
        <f>VALUE(MID(Результаты!$H52,7,1))</f>
        <v>#VALUE!</v>
      </c>
      <c r="AT55" t="e">
        <f>VALUE(MID(Результаты!$H52,8,1))</f>
        <v>#VALUE!</v>
      </c>
      <c r="AU55" t="e">
        <f>VALUE(MID(Результаты!$I52,1,1))</f>
        <v>#VALUE!</v>
      </c>
      <c r="AV55" t="e">
        <f>VALUE(MID(Результаты!$I52,5,1))</f>
        <v>#VALUE!</v>
      </c>
      <c r="AW55" t="e">
        <f>VALUE(MID(Результаты!$I52,9,1))</f>
        <v>#VALUE!</v>
      </c>
      <c r="AX55" t="e">
        <f>VALUE(MID(Результаты!$I52,13,1))</f>
        <v>#VALUE!</v>
      </c>
      <c r="AY55" t="e">
        <f>VALUE(MID(Результаты!$I52,17,1))</f>
        <v>#VALUE!</v>
      </c>
      <c r="AZ55" t="e">
        <f>VALUE(MID(Результаты!$I52,21,1))</f>
        <v>#VALUE!</v>
      </c>
      <c r="BA55">
        <f>Результаты!J52</f>
        <v>0</v>
      </c>
      <c r="BB55">
        <f>Результаты!K52</f>
        <v>0</v>
      </c>
    </row>
    <row r="56" spans="1:54" ht="12.75">
      <c r="A56">
        <v>51</v>
      </c>
      <c r="B56" t="str">
        <f>Результаты!B53&amp;" "&amp;Результаты!C53&amp;" "&amp;Результаты!D53</f>
        <v>  </v>
      </c>
      <c r="C56">
        <f>MID(Результаты!$G53,1,1)</f>
      </c>
      <c r="D56">
        <f>MID(Результаты!$G53,2,1)</f>
      </c>
      <c r="E56">
        <f>MID(Результаты!$G53,3,1)</f>
      </c>
      <c r="F56">
        <f>MID(Результаты!$G53,4,1)</f>
      </c>
      <c r="G56">
        <f>MID(Результаты!$G53,5,1)</f>
      </c>
      <c r="H56">
        <f>MID(Результаты!$G53,6,1)</f>
      </c>
      <c r="I56">
        <f>MID(Результаты!$G53,7,1)</f>
      </c>
      <c r="J56">
        <f>MID(Результаты!$G53,8,1)</f>
      </c>
      <c r="K56">
        <f>MID(Результаты!$G53,9,1)</f>
      </c>
      <c r="L56">
        <f>MID(Результаты!$G53,10,1)</f>
      </c>
      <c r="M56">
        <f>MID(Результаты!$G53,11,1)</f>
      </c>
      <c r="N56">
        <f>MID(Результаты!$G53,12,1)</f>
      </c>
      <c r="O56">
        <f>MID(Результаты!$G53,13,1)</f>
      </c>
      <c r="P56">
        <f>MID(Результаты!$G53,14,1)</f>
      </c>
      <c r="Q56">
        <f>MID(Результаты!$G53,15,1)</f>
      </c>
      <c r="R56">
        <f>MID(Результаты!$G53,16,1)</f>
      </c>
      <c r="S56">
        <f>MID(Результаты!$G53,17,1)</f>
      </c>
      <c r="T56">
        <f>MID(Результаты!$G53,18,1)</f>
      </c>
      <c r="U56">
        <f>MID(Результаты!$G53,19,1)</f>
      </c>
      <c r="V56">
        <f>MID(Результаты!$G53,20,1)</f>
      </c>
      <c r="W56">
        <f>MID(Результаты!$G53,21,1)</f>
      </c>
      <c r="X56">
        <f>MID(Результаты!$G53,22,1)</f>
      </c>
      <c r="Y56">
        <f>MID(Результаты!$G53,23,1)</f>
      </c>
      <c r="Z56">
        <f>MID(Результаты!$G53,24,1)</f>
      </c>
      <c r="AA56">
        <f>MID(Результаты!$G53,25,1)</f>
      </c>
      <c r="AB56">
        <f>MID(Результаты!$G53,26,1)</f>
      </c>
      <c r="AC56">
        <f>MID(Результаты!$G53,27,1)</f>
      </c>
      <c r="AD56">
        <f>MID(Результаты!$G53,28,1)</f>
      </c>
      <c r="AE56">
        <f>MID(Результаты!$G53,29,1)</f>
      </c>
      <c r="AF56">
        <f>MID(Результаты!$G53,30,1)</f>
      </c>
      <c r="AG56">
        <f>MID(Результаты!$G53,31,1)</f>
      </c>
      <c r="AH56">
        <f>MID(Результаты!$G53,32,1)</f>
      </c>
      <c r="AI56">
        <f>MID(Результаты!$G53,33,1)</f>
      </c>
      <c r="AJ56">
        <f>MID(Результаты!$G53,34,1)</f>
      </c>
      <c r="AK56">
        <f>MID(Результаты!$G53,35,1)</f>
      </c>
      <c r="AL56">
        <f>MID(Результаты!$G53,36,1)</f>
      </c>
      <c r="AM56" t="e">
        <f>VALUE(MID(Результаты!$H53,1,1))</f>
        <v>#VALUE!</v>
      </c>
      <c r="AN56" t="e">
        <f>VALUE(MID(Результаты!$H53,2,1))</f>
        <v>#VALUE!</v>
      </c>
      <c r="AO56" t="e">
        <f>VALUE(MID(Результаты!$H53,3,1))</f>
        <v>#VALUE!</v>
      </c>
      <c r="AP56" t="e">
        <f>VALUE(MID(Результаты!$H53,4,1))</f>
        <v>#VALUE!</v>
      </c>
      <c r="AQ56" t="e">
        <f>VALUE(MID(Результаты!$H53,5,1))</f>
        <v>#VALUE!</v>
      </c>
      <c r="AR56" t="e">
        <f>VALUE(MID(Результаты!$H53,6,1))</f>
        <v>#VALUE!</v>
      </c>
      <c r="AS56" t="e">
        <f>VALUE(MID(Результаты!$H53,7,1))</f>
        <v>#VALUE!</v>
      </c>
      <c r="AT56" t="e">
        <f>VALUE(MID(Результаты!$H53,8,1))</f>
        <v>#VALUE!</v>
      </c>
      <c r="AU56" t="e">
        <f>VALUE(MID(Результаты!$I53,1,1))</f>
        <v>#VALUE!</v>
      </c>
      <c r="AV56" t="e">
        <f>VALUE(MID(Результаты!$I53,5,1))</f>
        <v>#VALUE!</v>
      </c>
      <c r="AW56" t="e">
        <f>VALUE(MID(Результаты!$I53,9,1))</f>
        <v>#VALUE!</v>
      </c>
      <c r="AX56" t="e">
        <f>VALUE(MID(Результаты!$I53,13,1))</f>
        <v>#VALUE!</v>
      </c>
      <c r="AY56" t="e">
        <f>VALUE(MID(Результаты!$I53,17,1))</f>
        <v>#VALUE!</v>
      </c>
      <c r="AZ56" t="e">
        <f>VALUE(MID(Результаты!$I53,21,1))</f>
        <v>#VALUE!</v>
      </c>
      <c r="BA56">
        <f>Результаты!J53</f>
        <v>0</v>
      </c>
      <c r="BB56">
        <f>Результаты!K53</f>
        <v>0</v>
      </c>
    </row>
    <row r="57" spans="1:54" ht="12.75">
      <c r="A57">
        <v>52</v>
      </c>
      <c r="B57" t="str">
        <f>Результаты!B54&amp;" "&amp;Результаты!C54&amp;" "&amp;Результаты!D54</f>
        <v>  </v>
      </c>
      <c r="C57">
        <f>MID(Результаты!$G54,1,1)</f>
      </c>
      <c r="D57">
        <f>MID(Результаты!$G54,2,1)</f>
      </c>
      <c r="E57">
        <f>MID(Результаты!$G54,3,1)</f>
      </c>
      <c r="F57">
        <f>MID(Результаты!$G54,4,1)</f>
      </c>
      <c r="G57">
        <f>MID(Результаты!$G54,5,1)</f>
      </c>
      <c r="H57">
        <f>MID(Результаты!$G54,6,1)</f>
      </c>
      <c r="I57">
        <f>MID(Результаты!$G54,7,1)</f>
      </c>
      <c r="J57">
        <f>MID(Результаты!$G54,8,1)</f>
      </c>
      <c r="K57">
        <f>MID(Результаты!$G54,9,1)</f>
      </c>
      <c r="L57">
        <f>MID(Результаты!$G54,10,1)</f>
      </c>
      <c r="M57">
        <f>MID(Результаты!$G54,11,1)</f>
      </c>
      <c r="N57">
        <f>MID(Результаты!$G54,12,1)</f>
      </c>
      <c r="O57">
        <f>MID(Результаты!$G54,13,1)</f>
      </c>
      <c r="P57">
        <f>MID(Результаты!$G54,14,1)</f>
      </c>
      <c r="Q57">
        <f>MID(Результаты!$G54,15,1)</f>
      </c>
      <c r="R57">
        <f>MID(Результаты!$G54,16,1)</f>
      </c>
      <c r="S57">
        <f>MID(Результаты!$G54,17,1)</f>
      </c>
      <c r="T57">
        <f>MID(Результаты!$G54,18,1)</f>
      </c>
      <c r="U57">
        <f>MID(Результаты!$G54,19,1)</f>
      </c>
      <c r="V57">
        <f>MID(Результаты!$G54,20,1)</f>
      </c>
      <c r="W57">
        <f>MID(Результаты!$G54,21,1)</f>
      </c>
      <c r="X57">
        <f>MID(Результаты!$G54,22,1)</f>
      </c>
      <c r="Y57">
        <f>MID(Результаты!$G54,23,1)</f>
      </c>
      <c r="Z57">
        <f>MID(Результаты!$G54,24,1)</f>
      </c>
      <c r="AA57">
        <f>MID(Результаты!$G54,25,1)</f>
      </c>
      <c r="AB57">
        <f>MID(Результаты!$G54,26,1)</f>
      </c>
      <c r="AC57">
        <f>MID(Результаты!$G54,27,1)</f>
      </c>
      <c r="AD57">
        <f>MID(Результаты!$G54,28,1)</f>
      </c>
      <c r="AE57">
        <f>MID(Результаты!$G54,29,1)</f>
      </c>
      <c r="AF57">
        <f>MID(Результаты!$G54,30,1)</f>
      </c>
      <c r="AG57">
        <f>MID(Результаты!$G54,31,1)</f>
      </c>
      <c r="AH57">
        <f>MID(Результаты!$G54,32,1)</f>
      </c>
      <c r="AI57">
        <f>MID(Результаты!$G54,33,1)</f>
      </c>
      <c r="AJ57">
        <f>MID(Результаты!$G54,34,1)</f>
      </c>
      <c r="AK57">
        <f>MID(Результаты!$G54,35,1)</f>
      </c>
      <c r="AL57">
        <f>MID(Результаты!$G54,36,1)</f>
      </c>
      <c r="AM57" t="e">
        <f>VALUE(MID(Результаты!$H54,1,1))</f>
        <v>#VALUE!</v>
      </c>
      <c r="AN57" t="e">
        <f>VALUE(MID(Результаты!$H54,2,1))</f>
        <v>#VALUE!</v>
      </c>
      <c r="AO57" t="e">
        <f>VALUE(MID(Результаты!$H54,3,1))</f>
        <v>#VALUE!</v>
      </c>
      <c r="AP57" t="e">
        <f>VALUE(MID(Результаты!$H54,4,1))</f>
        <v>#VALUE!</v>
      </c>
      <c r="AQ57" t="e">
        <f>VALUE(MID(Результаты!$H54,5,1))</f>
        <v>#VALUE!</v>
      </c>
      <c r="AR57" t="e">
        <f>VALUE(MID(Результаты!$H54,6,1))</f>
        <v>#VALUE!</v>
      </c>
      <c r="AS57" t="e">
        <f>VALUE(MID(Результаты!$H54,7,1))</f>
        <v>#VALUE!</v>
      </c>
      <c r="AT57" t="e">
        <f>VALUE(MID(Результаты!$H54,8,1))</f>
        <v>#VALUE!</v>
      </c>
      <c r="AU57" t="e">
        <f>VALUE(MID(Результаты!$I54,1,1))</f>
        <v>#VALUE!</v>
      </c>
      <c r="AV57" t="e">
        <f>VALUE(MID(Результаты!$I54,5,1))</f>
        <v>#VALUE!</v>
      </c>
      <c r="AW57" t="e">
        <f>VALUE(MID(Результаты!$I54,9,1))</f>
        <v>#VALUE!</v>
      </c>
      <c r="AX57" t="e">
        <f>VALUE(MID(Результаты!$I54,13,1))</f>
        <v>#VALUE!</v>
      </c>
      <c r="AY57" t="e">
        <f>VALUE(MID(Результаты!$I54,17,1))</f>
        <v>#VALUE!</v>
      </c>
      <c r="AZ57" t="e">
        <f>VALUE(MID(Результаты!$I54,21,1))</f>
        <v>#VALUE!</v>
      </c>
      <c r="BA57">
        <f>Результаты!J54</f>
        <v>0</v>
      </c>
      <c r="BB57">
        <f>Результаты!K54</f>
        <v>0</v>
      </c>
    </row>
    <row r="58" spans="1:54" ht="12.75">
      <c r="A58">
        <v>53</v>
      </c>
      <c r="B58" t="str">
        <f>Результаты!B55&amp;" "&amp;Результаты!C55&amp;" "&amp;Результаты!D55</f>
        <v>  </v>
      </c>
      <c r="C58">
        <f>MID(Результаты!$G55,1,1)</f>
      </c>
      <c r="D58">
        <f>MID(Результаты!$G55,2,1)</f>
      </c>
      <c r="E58">
        <f>MID(Результаты!$G55,3,1)</f>
      </c>
      <c r="F58">
        <f>MID(Результаты!$G55,4,1)</f>
      </c>
      <c r="G58">
        <f>MID(Результаты!$G55,5,1)</f>
      </c>
      <c r="H58">
        <f>MID(Результаты!$G55,6,1)</f>
      </c>
      <c r="I58">
        <f>MID(Результаты!$G55,7,1)</f>
      </c>
      <c r="J58">
        <f>MID(Результаты!$G55,8,1)</f>
      </c>
      <c r="K58">
        <f>MID(Результаты!$G55,9,1)</f>
      </c>
      <c r="L58">
        <f>MID(Результаты!$G55,10,1)</f>
      </c>
      <c r="M58">
        <f>MID(Результаты!$G55,11,1)</f>
      </c>
      <c r="N58">
        <f>MID(Результаты!$G55,12,1)</f>
      </c>
      <c r="O58">
        <f>MID(Результаты!$G55,13,1)</f>
      </c>
      <c r="P58">
        <f>MID(Результаты!$G55,14,1)</f>
      </c>
      <c r="Q58">
        <f>MID(Результаты!$G55,15,1)</f>
      </c>
      <c r="R58">
        <f>MID(Результаты!$G55,16,1)</f>
      </c>
      <c r="S58">
        <f>MID(Результаты!$G55,17,1)</f>
      </c>
      <c r="T58">
        <f>MID(Результаты!$G55,18,1)</f>
      </c>
      <c r="U58">
        <f>MID(Результаты!$G55,19,1)</f>
      </c>
      <c r="V58">
        <f>MID(Результаты!$G55,20,1)</f>
      </c>
      <c r="W58">
        <f>MID(Результаты!$G55,21,1)</f>
      </c>
      <c r="X58">
        <f>MID(Результаты!$G55,22,1)</f>
      </c>
      <c r="Y58">
        <f>MID(Результаты!$G55,23,1)</f>
      </c>
      <c r="Z58">
        <f>MID(Результаты!$G55,24,1)</f>
      </c>
      <c r="AA58">
        <f>MID(Результаты!$G55,25,1)</f>
      </c>
      <c r="AB58">
        <f>MID(Результаты!$G55,26,1)</f>
      </c>
      <c r="AC58">
        <f>MID(Результаты!$G55,27,1)</f>
      </c>
      <c r="AD58">
        <f>MID(Результаты!$G55,28,1)</f>
      </c>
      <c r="AE58">
        <f>MID(Результаты!$G55,29,1)</f>
      </c>
      <c r="AF58">
        <f>MID(Результаты!$G55,30,1)</f>
      </c>
      <c r="AG58">
        <f>MID(Результаты!$G55,31,1)</f>
      </c>
      <c r="AH58">
        <f>MID(Результаты!$G55,32,1)</f>
      </c>
      <c r="AI58">
        <f>MID(Результаты!$G55,33,1)</f>
      </c>
      <c r="AJ58">
        <f>MID(Результаты!$G55,34,1)</f>
      </c>
      <c r="AK58">
        <f>MID(Результаты!$G55,35,1)</f>
      </c>
      <c r="AL58">
        <f>MID(Результаты!$G55,36,1)</f>
      </c>
      <c r="AM58" t="e">
        <f>VALUE(MID(Результаты!$H55,1,1))</f>
        <v>#VALUE!</v>
      </c>
      <c r="AN58" t="e">
        <f>VALUE(MID(Результаты!$H55,2,1))</f>
        <v>#VALUE!</v>
      </c>
      <c r="AO58" t="e">
        <f>VALUE(MID(Результаты!$H55,3,1))</f>
        <v>#VALUE!</v>
      </c>
      <c r="AP58" t="e">
        <f>VALUE(MID(Результаты!$H55,4,1))</f>
        <v>#VALUE!</v>
      </c>
      <c r="AQ58" t="e">
        <f>VALUE(MID(Результаты!$H55,5,1))</f>
        <v>#VALUE!</v>
      </c>
      <c r="AR58" t="e">
        <f>VALUE(MID(Результаты!$H55,6,1))</f>
        <v>#VALUE!</v>
      </c>
      <c r="AS58" t="e">
        <f>VALUE(MID(Результаты!$H55,7,1))</f>
        <v>#VALUE!</v>
      </c>
      <c r="AT58" t="e">
        <f>VALUE(MID(Результаты!$H55,8,1))</f>
        <v>#VALUE!</v>
      </c>
      <c r="AU58" t="e">
        <f>VALUE(MID(Результаты!$I55,1,1))</f>
        <v>#VALUE!</v>
      </c>
      <c r="AV58" t="e">
        <f>VALUE(MID(Результаты!$I55,5,1))</f>
        <v>#VALUE!</v>
      </c>
      <c r="AW58" t="e">
        <f>VALUE(MID(Результаты!$I55,9,1))</f>
        <v>#VALUE!</v>
      </c>
      <c r="AX58" t="e">
        <f>VALUE(MID(Результаты!$I55,13,1))</f>
        <v>#VALUE!</v>
      </c>
      <c r="AY58" t="e">
        <f>VALUE(MID(Результаты!$I55,17,1))</f>
        <v>#VALUE!</v>
      </c>
      <c r="AZ58" t="e">
        <f>VALUE(MID(Результаты!$I55,21,1))</f>
        <v>#VALUE!</v>
      </c>
      <c r="BA58">
        <f>Результаты!J55</f>
        <v>0</v>
      </c>
      <c r="BB58">
        <f>Результаты!K55</f>
        <v>0</v>
      </c>
    </row>
    <row r="59" spans="1:54" ht="12.75">
      <c r="A59">
        <v>54</v>
      </c>
      <c r="B59" t="str">
        <f>Результаты!B56&amp;" "&amp;Результаты!C56&amp;" "&amp;Результаты!D56</f>
        <v>  </v>
      </c>
      <c r="C59">
        <f>MID(Результаты!$G56,1,1)</f>
      </c>
      <c r="D59">
        <f>MID(Результаты!$G56,2,1)</f>
      </c>
      <c r="E59">
        <f>MID(Результаты!$G56,3,1)</f>
      </c>
      <c r="F59">
        <f>MID(Результаты!$G56,4,1)</f>
      </c>
      <c r="G59">
        <f>MID(Результаты!$G56,5,1)</f>
      </c>
      <c r="H59">
        <f>MID(Результаты!$G56,6,1)</f>
      </c>
      <c r="I59">
        <f>MID(Результаты!$G56,7,1)</f>
      </c>
      <c r="J59">
        <f>MID(Результаты!$G56,8,1)</f>
      </c>
      <c r="K59">
        <f>MID(Результаты!$G56,9,1)</f>
      </c>
      <c r="L59">
        <f>MID(Результаты!$G56,10,1)</f>
      </c>
      <c r="M59">
        <f>MID(Результаты!$G56,11,1)</f>
      </c>
      <c r="N59">
        <f>MID(Результаты!$G56,12,1)</f>
      </c>
      <c r="O59">
        <f>MID(Результаты!$G56,13,1)</f>
      </c>
      <c r="P59">
        <f>MID(Результаты!$G56,14,1)</f>
      </c>
      <c r="Q59">
        <f>MID(Результаты!$G56,15,1)</f>
      </c>
      <c r="R59">
        <f>MID(Результаты!$G56,16,1)</f>
      </c>
      <c r="S59">
        <f>MID(Результаты!$G56,17,1)</f>
      </c>
      <c r="T59">
        <f>MID(Результаты!$G56,18,1)</f>
      </c>
      <c r="U59">
        <f>MID(Результаты!$G56,19,1)</f>
      </c>
      <c r="V59">
        <f>MID(Результаты!$G56,20,1)</f>
      </c>
      <c r="W59">
        <f>MID(Результаты!$G56,21,1)</f>
      </c>
      <c r="X59">
        <f>MID(Результаты!$G56,22,1)</f>
      </c>
      <c r="Y59">
        <f>MID(Результаты!$G56,23,1)</f>
      </c>
      <c r="Z59">
        <f>MID(Результаты!$G56,24,1)</f>
      </c>
      <c r="AA59">
        <f>MID(Результаты!$G56,25,1)</f>
      </c>
      <c r="AB59">
        <f>MID(Результаты!$G56,26,1)</f>
      </c>
      <c r="AC59">
        <f>MID(Результаты!$G56,27,1)</f>
      </c>
      <c r="AD59">
        <f>MID(Результаты!$G56,28,1)</f>
      </c>
      <c r="AE59">
        <f>MID(Результаты!$G56,29,1)</f>
      </c>
      <c r="AF59">
        <f>MID(Результаты!$G56,30,1)</f>
      </c>
      <c r="AG59">
        <f>MID(Результаты!$G56,31,1)</f>
      </c>
      <c r="AH59">
        <f>MID(Результаты!$G56,32,1)</f>
      </c>
      <c r="AI59">
        <f>MID(Результаты!$G56,33,1)</f>
      </c>
      <c r="AJ59">
        <f>MID(Результаты!$G56,34,1)</f>
      </c>
      <c r="AK59">
        <f>MID(Результаты!$G56,35,1)</f>
      </c>
      <c r="AL59">
        <f>MID(Результаты!$G56,36,1)</f>
      </c>
      <c r="AM59" t="e">
        <f>VALUE(MID(Результаты!$H56,1,1))</f>
        <v>#VALUE!</v>
      </c>
      <c r="AN59" t="e">
        <f>VALUE(MID(Результаты!$H56,2,1))</f>
        <v>#VALUE!</v>
      </c>
      <c r="AO59" t="e">
        <f>VALUE(MID(Результаты!$H56,3,1))</f>
        <v>#VALUE!</v>
      </c>
      <c r="AP59" t="e">
        <f>VALUE(MID(Результаты!$H56,4,1))</f>
        <v>#VALUE!</v>
      </c>
      <c r="AQ59" t="e">
        <f>VALUE(MID(Результаты!$H56,5,1))</f>
        <v>#VALUE!</v>
      </c>
      <c r="AR59" t="e">
        <f>VALUE(MID(Результаты!$H56,6,1))</f>
        <v>#VALUE!</v>
      </c>
      <c r="AS59" t="e">
        <f>VALUE(MID(Результаты!$H56,7,1))</f>
        <v>#VALUE!</v>
      </c>
      <c r="AT59" t="e">
        <f>VALUE(MID(Результаты!$H56,8,1))</f>
        <v>#VALUE!</v>
      </c>
      <c r="AU59" t="e">
        <f>VALUE(MID(Результаты!$I56,1,1))</f>
        <v>#VALUE!</v>
      </c>
      <c r="AV59" t="e">
        <f>VALUE(MID(Результаты!$I56,5,1))</f>
        <v>#VALUE!</v>
      </c>
      <c r="AW59" t="e">
        <f>VALUE(MID(Результаты!$I56,9,1))</f>
        <v>#VALUE!</v>
      </c>
      <c r="AX59" t="e">
        <f>VALUE(MID(Результаты!$I56,13,1))</f>
        <v>#VALUE!</v>
      </c>
      <c r="AY59" t="e">
        <f>VALUE(MID(Результаты!$I56,17,1))</f>
        <v>#VALUE!</v>
      </c>
      <c r="AZ59" t="e">
        <f>VALUE(MID(Результаты!$I56,21,1))</f>
        <v>#VALUE!</v>
      </c>
      <c r="BA59">
        <f>Результаты!J56</f>
        <v>0</v>
      </c>
      <c r="BB59">
        <f>Результаты!K56</f>
        <v>0</v>
      </c>
    </row>
    <row r="60" spans="1:54" ht="12.75">
      <c r="A60">
        <v>55</v>
      </c>
      <c r="B60" t="str">
        <f>Результаты!B57&amp;" "&amp;Результаты!C57&amp;" "&amp;Результаты!D57</f>
        <v>  </v>
      </c>
      <c r="C60">
        <f>MID(Результаты!$G57,1,1)</f>
      </c>
      <c r="D60">
        <f>MID(Результаты!$G57,2,1)</f>
      </c>
      <c r="E60">
        <f>MID(Результаты!$G57,3,1)</f>
      </c>
      <c r="F60">
        <f>MID(Результаты!$G57,4,1)</f>
      </c>
      <c r="G60">
        <f>MID(Результаты!$G57,5,1)</f>
      </c>
      <c r="H60">
        <f>MID(Результаты!$G57,6,1)</f>
      </c>
      <c r="I60">
        <f>MID(Результаты!$G57,7,1)</f>
      </c>
      <c r="J60">
        <f>MID(Результаты!$G57,8,1)</f>
      </c>
      <c r="K60">
        <f>MID(Результаты!$G57,9,1)</f>
      </c>
      <c r="L60">
        <f>MID(Результаты!$G57,10,1)</f>
      </c>
      <c r="M60">
        <f>MID(Результаты!$G57,11,1)</f>
      </c>
      <c r="N60">
        <f>MID(Результаты!$G57,12,1)</f>
      </c>
      <c r="O60">
        <f>MID(Результаты!$G57,13,1)</f>
      </c>
      <c r="P60">
        <f>MID(Результаты!$G57,14,1)</f>
      </c>
      <c r="Q60">
        <f>MID(Результаты!$G57,15,1)</f>
      </c>
      <c r="R60">
        <f>MID(Результаты!$G57,16,1)</f>
      </c>
      <c r="S60">
        <f>MID(Результаты!$G57,17,1)</f>
      </c>
      <c r="T60">
        <f>MID(Результаты!$G57,18,1)</f>
      </c>
      <c r="U60">
        <f>MID(Результаты!$G57,19,1)</f>
      </c>
      <c r="V60">
        <f>MID(Результаты!$G57,20,1)</f>
      </c>
      <c r="W60">
        <f>MID(Результаты!$G57,21,1)</f>
      </c>
      <c r="X60">
        <f>MID(Результаты!$G57,22,1)</f>
      </c>
      <c r="Y60">
        <f>MID(Результаты!$G57,23,1)</f>
      </c>
      <c r="Z60">
        <f>MID(Результаты!$G57,24,1)</f>
      </c>
      <c r="AA60">
        <f>MID(Результаты!$G57,25,1)</f>
      </c>
      <c r="AB60">
        <f>MID(Результаты!$G57,26,1)</f>
      </c>
      <c r="AC60">
        <f>MID(Результаты!$G57,27,1)</f>
      </c>
      <c r="AD60">
        <f>MID(Результаты!$G57,28,1)</f>
      </c>
      <c r="AE60">
        <f>MID(Результаты!$G57,29,1)</f>
      </c>
      <c r="AF60">
        <f>MID(Результаты!$G57,30,1)</f>
      </c>
      <c r="AG60">
        <f>MID(Результаты!$G57,31,1)</f>
      </c>
      <c r="AH60">
        <f>MID(Результаты!$G57,32,1)</f>
      </c>
      <c r="AI60">
        <f>MID(Результаты!$G57,33,1)</f>
      </c>
      <c r="AJ60">
        <f>MID(Результаты!$G57,34,1)</f>
      </c>
      <c r="AK60">
        <f>MID(Результаты!$G57,35,1)</f>
      </c>
      <c r="AL60">
        <f>MID(Результаты!$G57,36,1)</f>
      </c>
      <c r="AM60" t="e">
        <f>VALUE(MID(Результаты!$H57,1,1))</f>
        <v>#VALUE!</v>
      </c>
      <c r="AN60" t="e">
        <f>VALUE(MID(Результаты!$H57,2,1))</f>
        <v>#VALUE!</v>
      </c>
      <c r="AO60" t="e">
        <f>VALUE(MID(Результаты!$H57,3,1))</f>
        <v>#VALUE!</v>
      </c>
      <c r="AP60" t="e">
        <f>VALUE(MID(Результаты!$H57,4,1))</f>
        <v>#VALUE!</v>
      </c>
      <c r="AQ60" t="e">
        <f>VALUE(MID(Результаты!$H57,5,1))</f>
        <v>#VALUE!</v>
      </c>
      <c r="AR60" t="e">
        <f>VALUE(MID(Результаты!$H57,6,1))</f>
        <v>#VALUE!</v>
      </c>
      <c r="AS60" t="e">
        <f>VALUE(MID(Результаты!$H57,7,1))</f>
        <v>#VALUE!</v>
      </c>
      <c r="AT60" t="e">
        <f>VALUE(MID(Результаты!$H57,8,1))</f>
        <v>#VALUE!</v>
      </c>
      <c r="AU60" t="e">
        <f>VALUE(MID(Результаты!$I57,1,1))</f>
        <v>#VALUE!</v>
      </c>
      <c r="AV60" t="e">
        <f>VALUE(MID(Результаты!$I57,5,1))</f>
        <v>#VALUE!</v>
      </c>
      <c r="AW60" t="e">
        <f>VALUE(MID(Результаты!$I57,9,1))</f>
        <v>#VALUE!</v>
      </c>
      <c r="AX60" t="e">
        <f>VALUE(MID(Результаты!$I57,13,1))</f>
        <v>#VALUE!</v>
      </c>
      <c r="AY60" t="e">
        <f>VALUE(MID(Результаты!$I57,17,1))</f>
        <v>#VALUE!</v>
      </c>
      <c r="AZ60" t="e">
        <f>VALUE(MID(Результаты!$I57,21,1))</f>
        <v>#VALUE!</v>
      </c>
      <c r="BA60">
        <f>Результаты!J57</f>
        <v>0</v>
      </c>
      <c r="BB60">
        <f>Результаты!K57</f>
        <v>0</v>
      </c>
    </row>
    <row r="61" spans="1:54" ht="12.75">
      <c r="A61">
        <v>56</v>
      </c>
      <c r="B61" t="str">
        <f>Результаты!B58&amp;" "&amp;Результаты!C58&amp;" "&amp;Результаты!D58</f>
        <v>  </v>
      </c>
      <c r="C61">
        <f>MID(Результаты!$G58,1,1)</f>
      </c>
      <c r="D61">
        <f>MID(Результаты!$G58,2,1)</f>
      </c>
      <c r="E61">
        <f>MID(Результаты!$G58,3,1)</f>
      </c>
      <c r="F61">
        <f>MID(Результаты!$G58,4,1)</f>
      </c>
      <c r="G61">
        <f>MID(Результаты!$G58,5,1)</f>
      </c>
      <c r="H61">
        <f>MID(Результаты!$G58,6,1)</f>
      </c>
      <c r="I61">
        <f>MID(Результаты!$G58,7,1)</f>
      </c>
      <c r="J61">
        <f>MID(Результаты!$G58,8,1)</f>
      </c>
      <c r="K61">
        <f>MID(Результаты!$G58,9,1)</f>
      </c>
      <c r="L61">
        <f>MID(Результаты!$G58,10,1)</f>
      </c>
      <c r="M61">
        <f>MID(Результаты!$G58,11,1)</f>
      </c>
      <c r="N61">
        <f>MID(Результаты!$G58,12,1)</f>
      </c>
      <c r="O61">
        <f>MID(Результаты!$G58,13,1)</f>
      </c>
      <c r="P61">
        <f>MID(Результаты!$G58,14,1)</f>
      </c>
      <c r="Q61">
        <f>MID(Результаты!$G58,15,1)</f>
      </c>
      <c r="R61">
        <f>MID(Результаты!$G58,16,1)</f>
      </c>
      <c r="S61">
        <f>MID(Результаты!$G58,17,1)</f>
      </c>
      <c r="T61">
        <f>MID(Результаты!$G58,18,1)</f>
      </c>
      <c r="U61">
        <f>MID(Результаты!$G58,19,1)</f>
      </c>
      <c r="V61">
        <f>MID(Результаты!$G58,20,1)</f>
      </c>
      <c r="W61">
        <f>MID(Результаты!$G58,21,1)</f>
      </c>
      <c r="X61">
        <f>MID(Результаты!$G58,22,1)</f>
      </c>
      <c r="Y61">
        <f>MID(Результаты!$G58,23,1)</f>
      </c>
      <c r="Z61">
        <f>MID(Результаты!$G58,24,1)</f>
      </c>
      <c r="AA61">
        <f>MID(Результаты!$G58,25,1)</f>
      </c>
      <c r="AB61">
        <f>MID(Результаты!$G58,26,1)</f>
      </c>
      <c r="AC61">
        <f>MID(Результаты!$G58,27,1)</f>
      </c>
      <c r="AD61">
        <f>MID(Результаты!$G58,28,1)</f>
      </c>
      <c r="AE61">
        <f>MID(Результаты!$G58,29,1)</f>
      </c>
      <c r="AF61">
        <f>MID(Результаты!$G58,30,1)</f>
      </c>
      <c r="AG61">
        <f>MID(Результаты!$G58,31,1)</f>
      </c>
      <c r="AH61">
        <f>MID(Результаты!$G58,32,1)</f>
      </c>
      <c r="AI61">
        <f>MID(Результаты!$G58,33,1)</f>
      </c>
      <c r="AJ61">
        <f>MID(Результаты!$G58,34,1)</f>
      </c>
      <c r="AK61">
        <f>MID(Результаты!$G58,35,1)</f>
      </c>
      <c r="AL61">
        <f>MID(Результаты!$G58,36,1)</f>
      </c>
      <c r="AM61" t="e">
        <f>VALUE(MID(Результаты!$H58,1,1))</f>
        <v>#VALUE!</v>
      </c>
      <c r="AN61" t="e">
        <f>VALUE(MID(Результаты!$H58,2,1))</f>
        <v>#VALUE!</v>
      </c>
      <c r="AO61" t="e">
        <f>VALUE(MID(Результаты!$H58,3,1))</f>
        <v>#VALUE!</v>
      </c>
      <c r="AP61" t="e">
        <f>VALUE(MID(Результаты!$H58,4,1))</f>
        <v>#VALUE!</v>
      </c>
      <c r="AQ61" t="e">
        <f>VALUE(MID(Результаты!$H58,5,1))</f>
        <v>#VALUE!</v>
      </c>
      <c r="AR61" t="e">
        <f>VALUE(MID(Результаты!$H58,6,1))</f>
        <v>#VALUE!</v>
      </c>
      <c r="AS61" t="e">
        <f>VALUE(MID(Результаты!$H58,7,1))</f>
        <v>#VALUE!</v>
      </c>
      <c r="AT61" t="e">
        <f>VALUE(MID(Результаты!$H58,8,1))</f>
        <v>#VALUE!</v>
      </c>
      <c r="AU61" t="e">
        <f>VALUE(MID(Результаты!$I58,1,1))</f>
        <v>#VALUE!</v>
      </c>
      <c r="AV61" t="e">
        <f>VALUE(MID(Результаты!$I58,5,1))</f>
        <v>#VALUE!</v>
      </c>
      <c r="AW61" t="e">
        <f>VALUE(MID(Результаты!$I58,9,1))</f>
        <v>#VALUE!</v>
      </c>
      <c r="AX61" t="e">
        <f>VALUE(MID(Результаты!$I58,13,1))</f>
        <v>#VALUE!</v>
      </c>
      <c r="AY61" t="e">
        <f>VALUE(MID(Результаты!$I58,17,1))</f>
        <v>#VALUE!</v>
      </c>
      <c r="AZ61" t="e">
        <f>VALUE(MID(Результаты!$I58,21,1))</f>
        <v>#VALUE!</v>
      </c>
      <c r="BA61">
        <f>Результаты!J58</f>
        <v>0</v>
      </c>
      <c r="BB61">
        <f>Результаты!K58</f>
        <v>0</v>
      </c>
    </row>
    <row r="62" spans="1:54" ht="12.75">
      <c r="A62">
        <v>57</v>
      </c>
      <c r="B62" t="str">
        <f>Результаты!B59&amp;" "&amp;Результаты!C59&amp;" "&amp;Результаты!D59</f>
        <v>  </v>
      </c>
      <c r="C62">
        <f>MID(Результаты!$G59,1,1)</f>
      </c>
      <c r="D62">
        <f>MID(Результаты!$G59,2,1)</f>
      </c>
      <c r="E62">
        <f>MID(Результаты!$G59,3,1)</f>
      </c>
      <c r="F62">
        <f>MID(Результаты!$G59,4,1)</f>
      </c>
      <c r="G62">
        <f>MID(Результаты!$G59,5,1)</f>
      </c>
      <c r="H62">
        <f>MID(Результаты!$G59,6,1)</f>
      </c>
      <c r="I62">
        <f>MID(Результаты!$G59,7,1)</f>
      </c>
      <c r="J62">
        <f>MID(Результаты!$G59,8,1)</f>
      </c>
      <c r="K62">
        <f>MID(Результаты!$G59,9,1)</f>
      </c>
      <c r="L62">
        <f>MID(Результаты!$G59,10,1)</f>
      </c>
      <c r="M62">
        <f>MID(Результаты!$G59,11,1)</f>
      </c>
      <c r="N62">
        <f>MID(Результаты!$G59,12,1)</f>
      </c>
      <c r="O62">
        <f>MID(Результаты!$G59,13,1)</f>
      </c>
      <c r="P62">
        <f>MID(Результаты!$G59,14,1)</f>
      </c>
      <c r="Q62">
        <f>MID(Результаты!$G59,15,1)</f>
      </c>
      <c r="R62">
        <f>MID(Результаты!$G59,16,1)</f>
      </c>
      <c r="S62">
        <f>MID(Результаты!$G59,17,1)</f>
      </c>
      <c r="T62">
        <f>MID(Результаты!$G59,18,1)</f>
      </c>
      <c r="U62">
        <f>MID(Результаты!$G59,19,1)</f>
      </c>
      <c r="V62">
        <f>MID(Результаты!$G59,20,1)</f>
      </c>
      <c r="W62">
        <f>MID(Результаты!$G59,21,1)</f>
      </c>
      <c r="X62">
        <f>MID(Результаты!$G59,22,1)</f>
      </c>
      <c r="Y62">
        <f>MID(Результаты!$G59,23,1)</f>
      </c>
      <c r="Z62">
        <f>MID(Результаты!$G59,24,1)</f>
      </c>
      <c r="AA62">
        <f>MID(Результаты!$G59,25,1)</f>
      </c>
      <c r="AB62">
        <f>MID(Результаты!$G59,26,1)</f>
      </c>
      <c r="AC62">
        <f>MID(Результаты!$G59,27,1)</f>
      </c>
      <c r="AD62">
        <f>MID(Результаты!$G59,28,1)</f>
      </c>
      <c r="AE62">
        <f>MID(Результаты!$G59,29,1)</f>
      </c>
      <c r="AF62">
        <f>MID(Результаты!$G59,30,1)</f>
      </c>
      <c r="AG62">
        <f>MID(Результаты!$G59,31,1)</f>
      </c>
      <c r="AH62">
        <f>MID(Результаты!$G59,32,1)</f>
      </c>
      <c r="AI62">
        <f>MID(Результаты!$G59,33,1)</f>
      </c>
      <c r="AJ62">
        <f>MID(Результаты!$G59,34,1)</f>
      </c>
      <c r="AK62">
        <f>MID(Результаты!$G59,35,1)</f>
      </c>
      <c r="AL62">
        <f>MID(Результаты!$G59,36,1)</f>
      </c>
      <c r="AM62" t="e">
        <f>VALUE(MID(Результаты!$H59,1,1))</f>
        <v>#VALUE!</v>
      </c>
      <c r="AN62" t="e">
        <f>VALUE(MID(Результаты!$H59,2,1))</f>
        <v>#VALUE!</v>
      </c>
      <c r="AO62" t="e">
        <f>VALUE(MID(Результаты!$H59,3,1))</f>
        <v>#VALUE!</v>
      </c>
      <c r="AP62" t="e">
        <f>VALUE(MID(Результаты!$H59,4,1))</f>
        <v>#VALUE!</v>
      </c>
      <c r="AQ62" t="e">
        <f>VALUE(MID(Результаты!$H59,5,1))</f>
        <v>#VALUE!</v>
      </c>
      <c r="AR62" t="e">
        <f>VALUE(MID(Результаты!$H59,6,1))</f>
        <v>#VALUE!</v>
      </c>
      <c r="AS62" t="e">
        <f>VALUE(MID(Результаты!$H59,7,1))</f>
        <v>#VALUE!</v>
      </c>
      <c r="AT62" t="e">
        <f>VALUE(MID(Результаты!$H59,8,1))</f>
        <v>#VALUE!</v>
      </c>
      <c r="AU62" t="e">
        <f>VALUE(MID(Результаты!$I59,1,1))</f>
        <v>#VALUE!</v>
      </c>
      <c r="AV62" t="e">
        <f>VALUE(MID(Результаты!$I59,5,1))</f>
        <v>#VALUE!</v>
      </c>
      <c r="AW62" t="e">
        <f>VALUE(MID(Результаты!$I59,9,1))</f>
        <v>#VALUE!</v>
      </c>
      <c r="AX62" t="e">
        <f>VALUE(MID(Результаты!$I59,13,1))</f>
        <v>#VALUE!</v>
      </c>
      <c r="AY62" t="e">
        <f>VALUE(MID(Результаты!$I59,17,1))</f>
        <v>#VALUE!</v>
      </c>
      <c r="AZ62" t="e">
        <f>VALUE(MID(Результаты!$I59,21,1))</f>
        <v>#VALUE!</v>
      </c>
      <c r="BA62">
        <f>Результаты!J59</f>
        <v>0</v>
      </c>
      <c r="BB62">
        <f>Результаты!K59</f>
        <v>0</v>
      </c>
    </row>
    <row r="63" spans="1:54" ht="12.75">
      <c r="A63">
        <v>58</v>
      </c>
      <c r="B63" t="str">
        <f>Результаты!B60&amp;" "&amp;Результаты!C60&amp;" "&amp;Результаты!D60</f>
        <v>  </v>
      </c>
      <c r="C63">
        <f>MID(Результаты!$G60,1,1)</f>
      </c>
      <c r="D63">
        <f>MID(Результаты!$G60,2,1)</f>
      </c>
      <c r="E63">
        <f>MID(Результаты!$G60,3,1)</f>
      </c>
      <c r="F63">
        <f>MID(Результаты!$G60,4,1)</f>
      </c>
      <c r="G63">
        <f>MID(Результаты!$G60,5,1)</f>
      </c>
      <c r="H63">
        <f>MID(Результаты!$G60,6,1)</f>
      </c>
      <c r="I63">
        <f>MID(Результаты!$G60,7,1)</f>
      </c>
      <c r="J63">
        <f>MID(Результаты!$G60,8,1)</f>
      </c>
      <c r="K63">
        <f>MID(Результаты!$G60,9,1)</f>
      </c>
      <c r="L63">
        <f>MID(Результаты!$G60,10,1)</f>
      </c>
      <c r="M63">
        <f>MID(Результаты!$G60,11,1)</f>
      </c>
      <c r="N63">
        <f>MID(Результаты!$G60,12,1)</f>
      </c>
      <c r="O63">
        <f>MID(Результаты!$G60,13,1)</f>
      </c>
      <c r="P63">
        <f>MID(Результаты!$G60,14,1)</f>
      </c>
      <c r="Q63">
        <f>MID(Результаты!$G60,15,1)</f>
      </c>
      <c r="R63">
        <f>MID(Результаты!$G60,16,1)</f>
      </c>
      <c r="S63">
        <f>MID(Результаты!$G60,17,1)</f>
      </c>
      <c r="T63">
        <f>MID(Результаты!$G60,18,1)</f>
      </c>
      <c r="U63">
        <f>MID(Результаты!$G60,19,1)</f>
      </c>
      <c r="V63">
        <f>MID(Результаты!$G60,20,1)</f>
      </c>
      <c r="W63">
        <f>MID(Результаты!$G60,21,1)</f>
      </c>
      <c r="X63">
        <f>MID(Результаты!$G60,22,1)</f>
      </c>
      <c r="Y63">
        <f>MID(Результаты!$G60,23,1)</f>
      </c>
      <c r="Z63">
        <f>MID(Результаты!$G60,24,1)</f>
      </c>
      <c r="AA63">
        <f>MID(Результаты!$G60,25,1)</f>
      </c>
      <c r="AB63">
        <f>MID(Результаты!$G60,26,1)</f>
      </c>
      <c r="AC63">
        <f>MID(Результаты!$G60,27,1)</f>
      </c>
      <c r="AD63">
        <f>MID(Результаты!$G60,28,1)</f>
      </c>
      <c r="AE63">
        <f>MID(Результаты!$G60,29,1)</f>
      </c>
      <c r="AF63">
        <f>MID(Результаты!$G60,30,1)</f>
      </c>
      <c r="AG63">
        <f>MID(Результаты!$G60,31,1)</f>
      </c>
      <c r="AH63">
        <f>MID(Результаты!$G60,32,1)</f>
      </c>
      <c r="AI63">
        <f>MID(Результаты!$G60,33,1)</f>
      </c>
      <c r="AJ63">
        <f>MID(Результаты!$G60,34,1)</f>
      </c>
      <c r="AK63">
        <f>MID(Результаты!$G60,35,1)</f>
      </c>
      <c r="AL63">
        <f>MID(Результаты!$G60,36,1)</f>
      </c>
      <c r="AM63" t="e">
        <f>VALUE(MID(Результаты!$H60,1,1))</f>
        <v>#VALUE!</v>
      </c>
      <c r="AN63" t="e">
        <f>VALUE(MID(Результаты!$H60,2,1))</f>
        <v>#VALUE!</v>
      </c>
      <c r="AO63" t="e">
        <f>VALUE(MID(Результаты!$H60,3,1))</f>
        <v>#VALUE!</v>
      </c>
      <c r="AP63" t="e">
        <f>VALUE(MID(Результаты!$H60,4,1))</f>
        <v>#VALUE!</v>
      </c>
      <c r="AQ63" t="e">
        <f>VALUE(MID(Результаты!$H60,5,1))</f>
        <v>#VALUE!</v>
      </c>
      <c r="AR63" t="e">
        <f>VALUE(MID(Результаты!$H60,6,1))</f>
        <v>#VALUE!</v>
      </c>
      <c r="AS63" t="e">
        <f>VALUE(MID(Результаты!$H60,7,1))</f>
        <v>#VALUE!</v>
      </c>
      <c r="AT63" t="e">
        <f>VALUE(MID(Результаты!$H60,8,1))</f>
        <v>#VALUE!</v>
      </c>
      <c r="AU63" t="e">
        <f>VALUE(MID(Результаты!$I60,1,1))</f>
        <v>#VALUE!</v>
      </c>
      <c r="AV63" t="e">
        <f>VALUE(MID(Результаты!$I60,5,1))</f>
        <v>#VALUE!</v>
      </c>
      <c r="AW63" t="e">
        <f>VALUE(MID(Результаты!$I60,9,1))</f>
        <v>#VALUE!</v>
      </c>
      <c r="AX63" t="e">
        <f>VALUE(MID(Результаты!$I60,13,1))</f>
        <v>#VALUE!</v>
      </c>
      <c r="AY63" t="e">
        <f>VALUE(MID(Результаты!$I60,17,1))</f>
        <v>#VALUE!</v>
      </c>
      <c r="AZ63" t="e">
        <f>VALUE(MID(Результаты!$I60,21,1))</f>
        <v>#VALUE!</v>
      </c>
      <c r="BA63">
        <f>Результаты!J60</f>
        <v>0</v>
      </c>
      <c r="BB63">
        <f>Результаты!K60</f>
        <v>0</v>
      </c>
    </row>
    <row r="64" spans="1:54" ht="12.75">
      <c r="A64">
        <v>59</v>
      </c>
      <c r="B64" t="str">
        <f>Результаты!B61&amp;" "&amp;Результаты!C61&amp;" "&amp;Результаты!D61</f>
        <v>  </v>
      </c>
      <c r="C64">
        <f>MID(Результаты!$G61,1,1)</f>
      </c>
      <c r="D64">
        <f>MID(Результаты!$G61,2,1)</f>
      </c>
      <c r="E64">
        <f>MID(Результаты!$G61,3,1)</f>
      </c>
      <c r="F64">
        <f>MID(Результаты!$G61,4,1)</f>
      </c>
      <c r="G64">
        <f>MID(Результаты!$G61,5,1)</f>
      </c>
      <c r="H64">
        <f>MID(Результаты!$G61,6,1)</f>
      </c>
      <c r="I64">
        <f>MID(Результаты!$G61,7,1)</f>
      </c>
      <c r="J64">
        <f>MID(Результаты!$G61,8,1)</f>
      </c>
      <c r="K64">
        <f>MID(Результаты!$G61,9,1)</f>
      </c>
      <c r="L64">
        <f>MID(Результаты!$G61,10,1)</f>
      </c>
      <c r="M64">
        <f>MID(Результаты!$G61,11,1)</f>
      </c>
      <c r="N64">
        <f>MID(Результаты!$G61,12,1)</f>
      </c>
      <c r="O64">
        <f>MID(Результаты!$G61,13,1)</f>
      </c>
      <c r="P64">
        <f>MID(Результаты!$G61,14,1)</f>
      </c>
      <c r="Q64">
        <f>MID(Результаты!$G61,15,1)</f>
      </c>
      <c r="R64">
        <f>MID(Результаты!$G61,16,1)</f>
      </c>
      <c r="S64">
        <f>MID(Результаты!$G61,17,1)</f>
      </c>
      <c r="T64">
        <f>MID(Результаты!$G61,18,1)</f>
      </c>
      <c r="U64">
        <f>MID(Результаты!$G61,19,1)</f>
      </c>
      <c r="V64">
        <f>MID(Результаты!$G61,20,1)</f>
      </c>
      <c r="W64">
        <f>MID(Результаты!$G61,21,1)</f>
      </c>
      <c r="X64">
        <f>MID(Результаты!$G61,22,1)</f>
      </c>
      <c r="Y64">
        <f>MID(Результаты!$G61,23,1)</f>
      </c>
      <c r="Z64">
        <f>MID(Результаты!$G61,24,1)</f>
      </c>
      <c r="AA64">
        <f>MID(Результаты!$G61,25,1)</f>
      </c>
      <c r="AB64">
        <f>MID(Результаты!$G61,26,1)</f>
      </c>
      <c r="AC64">
        <f>MID(Результаты!$G61,27,1)</f>
      </c>
      <c r="AD64">
        <f>MID(Результаты!$G61,28,1)</f>
      </c>
      <c r="AE64">
        <f>MID(Результаты!$G61,29,1)</f>
      </c>
      <c r="AF64">
        <f>MID(Результаты!$G61,30,1)</f>
      </c>
      <c r="AG64">
        <f>MID(Результаты!$G61,31,1)</f>
      </c>
      <c r="AH64">
        <f>MID(Результаты!$G61,32,1)</f>
      </c>
      <c r="AI64">
        <f>MID(Результаты!$G61,33,1)</f>
      </c>
      <c r="AJ64">
        <f>MID(Результаты!$G61,34,1)</f>
      </c>
      <c r="AK64">
        <f>MID(Результаты!$G61,35,1)</f>
      </c>
      <c r="AL64">
        <f>MID(Результаты!$G61,36,1)</f>
      </c>
      <c r="AM64" t="e">
        <f>VALUE(MID(Результаты!$H61,1,1))</f>
        <v>#VALUE!</v>
      </c>
      <c r="AN64" t="e">
        <f>VALUE(MID(Результаты!$H61,2,1))</f>
        <v>#VALUE!</v>
      </c>
      <c r="AO64" t="e">
        <f>VALUE(MID(Результаты!$H61,3,1))</f>
        <v>#VALUE!</v>
      </c>
      <c r="AP64" t="e">
        <f>VALUE(MID(Результаты!$H61,4,1))</f>
        <v>#VALUE!</v>
      </c>
      <c r="AQ64" t="e">
        <f>VALUE(MID(Результаты!$H61,5,1))</f>
        <v>#VALUE!</v>
      </c>
      <c r="AR64" t="e">
        <f>VALUE(MID(Результаты!$H61,6,1))</f>
        <v>#VALUE!</v>
      </c>
      <c r="AS64" t="e">
        <f>VALUE(MID(Результаты!$H61,7,1))</f>
        <v>#VALUE!</v>
      </c>
      <c r="AT64" t="e">
        <f>VALUE(MID(Результаты!$H61,8,1))</f>
        <v>#VALUE!</v>
      </c>
      <c r="AU64" t="e">
        <f>VALUE(MID(Результаты!$I61,1,1))</f>
        <v>#VALUE!</v>
      </c>
      <c r="AV64" t="e">
        <f>VALUE(MID(Результаты!$I61,5,1))</f>
        <v>#VALUE!</v>
      </c>
      <c r="AW64" t="e">
        <f>VALUE(MID(Результаты!$I61,9,1))</f>
        <v>#VALUE!</v>
      </c>
      <c r="AX64" t="e">
        <f>VALUE(MID(Результаты!$I61,13,1))</f>
        <v>#VALUE!</v>
      </c>
      <c r="AY64" t="e">
        <f>VALUE(MID(Результаты!$I61,17,1))</f>
        <v>#VALUE!</v>
      </c>
      <c r="AZ64" t="e">
        <f>VALUE(MID(Результаты!$I61,21,1))</f>
        <v>#VALUE!</v>
      </c>
      <c r="BA64">
        <f>Результаты!J61</f>
        <v>0</v>
      </c>
      <c r="BB64">
        <f>Результаты!K61</f>
        <v>0</v>
      </c>
    </row>
    <row r="65" spans="1:54" ht="12.75">
      <c r="A65">
        <v>60</v>
      </c>
      <c r="B65" t="str">
        <f>Результаты!B62&amp;" "&amp;Результаты!C62&amp;" "&amp;Результаты!D62</f>
        <v>  </v>
      </c>
      <c r="C65">
        <f>MID(Результаты!$G62,1,1)</f>
      </c>
      <c r="D65">
        <f>MID(Результаты!$G62,2,1)</f>
      </c>
      <c r="E65">
        <f>MID(Результаты!$G62,3,1)</f>
      </c>
      <c r="F65">
        <f>MID(Результаты!$G62,4,1)</f>
      </c>
      <c r="G65">
        <f>MID(Результаты!$G62,5,1)</f>
      </c>
      <c r="H65">
        <f>MID(Результаты!$G62,6,1)</f>
      </c>
      <c r="I65">
        <f>MID(Результаты!$G62,7,1)</f>
      </c>
      <c r="J65">
        <f>MID(Результаты!$G62,8,1)</f>
      </c>
      <c r="K65">
        <f>MID(Результаты!$G62,9,1)</f>
      </c>
      <c r="L65">
        <f>MID(Результаты!$G62,10,1)</f>
      </c>
      <c r="M65">
        <f>MID(Результаты!$G62,11,1)</f>
      </c>
      <c r="N65">
        <f>MID(Результаты!$G62,12,1)</f>
      </c>
      <c r="O65">
        <f>MID(Результаты!$G62,13,1)</f>
      </c>
      <c r="P65">
        <f>MID(Результаты!$G62,14,1)</f>
      </c>
      <c r="Q65">
        <f>MID(Результаты!$G62,15,1)</f>
      </c>
      <c r="R65">
        <f>MID(Результаты!$G62,16,1)</f>
      </c>
      <c r="S65">
        <f>MID(Результаты!$G62,17,1)</f>
      </c>
      <c r="T65">
        <f>MID(Результаты!$G62,18,1)</f>
      </c>
      <c r="U65">
        <f>MID(Результаты!$G62,19,1)</f>
      </c>
      <c r="V65">
        <f>MID(Результаты!$G62,20,1)</f>
      </c>
      <c r="W65">
        <f>MID(Результаты!$G62,21,1)</f>
      </c>
      <c r="X65">
        <f>MID(Результаты!$G62,22,1)</f>
      </c>
      <c r="Y65">
        <f>MID(Результаты!$G62,23,1)</f>
      </c>
      <c r="Z65">
        <f>MID(Результаты!$G62,24,1)</f>
      </c>
      <c r="AA65">
        <f>MID(Результаты!$G62,25,1)</f>
      </c>
      <c r="AB65">
        <f>MID(Результаты!$G62,26,1)</f>
      </c>
      <c r="AC65">
        <f>MID(Результаты!$G62,27,1)</f>
      </c>
      <c r="AD65">
        <f>MID(Результаты!$G62,28,1)</f>
      </c>
      <c r="AE65">
        <f>MID(Результаты!$G62,29,1)</f>
      </c>
      <c r="AF65">
        <f>MID(Результаты!$G62,30,1)</f>
      </c>
      <c r="AG65">
        <f>MID(Результаты!$G62,31,1)</f>
      </c>
      <c r="AH65">
        <f>MID(Результаты!$G62,32,1)</f>
      </c>
      <c r="AI65">
        <f>MID(Результаты!$G62,33,1)</f>
      </c>
      <c r="AJ65">
        <f>MID(Результаты!$G62,34,1)</f>
      </c>
      <c r="AK65">
        <f>MID(Результаты!$G62,35,1)</f>
      </c>
      <c r="AL65">
        <f>MID(Результаты!$G62,36,1)</f>
      </c>
      <c r="AM65" t="e">
        <f>VALUE(MID(Результаты!$H62,1,1))</f>
        <v>#VALUE!</v>
      </c>
      <c r="AN65" t="e">
        <f>VALUE(MID(Результаты!$H62,2,1))</f>
        <v>#VALUE!</v>
      </c>
      <c r="AO65" t="e">
        <f>VALUE(MID(Результаты!$H62,3,1))</f>
        <v>#VALUE!</v>
      </c>
      <c r="AP65" t="e">
        <f>VALUE(MID(Результаты!$H62,4,1))</f>
        <v>#VALUE!</v>
      </c>
      <c r="AQ65" t="e">
        <f>VALUE(MID(Результаты!$H62,5,1))</f>
        <v>#VALUE!</v>
      </c>
      <c r="AR65" t="e">
        <f>VALUE(MID(Результаты!$H62,6,1))</f>
        <v>#VALUE!</v>
      </c>
      <c r="AS65" t="e">
        <f>VALUE(MID(Результаты!$H62,7,1))</f>
        <v>#VALUE!</v>
      </c>
      <c r="AT65" t="e">
        <f>VALUE(MID(Результаты!$H62,8,1))</f>
        <v>#VALUE!</v>
      </c>
      <c r="AU65" t="e">
        <f>VALUE(MID(Результаты!$I62,1,1))</f>
        <v>#VALUE!</v>
      </c>
      <c r="AV65" t="e">
        <f>VALUE(MID(Результаты!$I62,5,1))</f>
        <v>#VALUE!</v>
      </c>
      <c r="AW65" t="e">
        <f>VALUE(MID(Результаты!$I62,9,1))</f>
        <v>#VALUE!</v>
      </c>
      <c r="AX65" t="e">
        <f>VALUE(MID(Результаты!$I62,13,1))</f>
        <v>#VALUE!</v>
      </c>
      <c r="AY65" t="e">
        <f>VALUE(MID(Результаты!$I62,17,1))</f>
        <v>#VALUE!</v>
      </c>
      <c r="AZ65" t="e">
        <f>VALUE(MID(Результаты!$I62,21,1))</f>
        <v>#VALUE!</v>
      </c>
      <c r="BA65">
        <f>Результаты!J62</f>
        <v>0</v>
      </c>
      <c r="BB65">
        <f>Результаты!K62</f>
        <v>0</v>
      </c>
    </row>
    <row r="66" spans="1:54" ht="12.75">
      <c r="A66">
        <v>61</v>
      </c>
      <c r="B66" t="str">
        <f>Результаты!B63&amp;" "&amp;Результаты!C63&amp;" "&amp;Результаты!D63</f>
        <v>  </v>
      </c>
      <c r="C66">
        <f>MID(Результаты!$G63,1,1)</f>
      </c>
      <c r="D66">
        <f>MID(Результаты!$G63,2,1)</f>
      </c>
      <c r="E66">
        <f>MID(Результаты!$G63,3,1)</f>
      </c>
      <c r="F66">
        <f>MID(Результаты!$G63,4,1)</f>
      </c>
      <c r="G66">
        <f>MID(Результаты!$G63,5,1)</f>
      </c>
      <c r="H66">
        <f>MID(Результаты!$G63,6,1)</f>
      </c>
      <c r="I66">
        <f>MID(Результаты!$G63,7,1)</f>
      </c>
      <c r="J66">
        <f>MID(Результаты!$G63,8,1)</f>
      </c>
      <c r="K66">
        <f>MID(Результаты!$G63,9,1)</f>
      </c>
      <c r="L66">
        <f>MID(Результаты!$G63,10,1)</f>
      </c>
      <c r="M66">
        <f>MID(Результаты!$G63,11,1)</f>
      </c>
      <c r="N66">
        <f>MID(Результаты!$G63,12,1)</f>
      </c>
      <c r="O66">
        <f>MID(Результаты!$G63,13,1)</f>
      </c>
      <c r="P66">
        <f>MID(Результаты!$G63,14,1)</f>
      </c>
      <c r="Q66">
        <f>MID(Результаты!$G63,15,1)</f>
      </c>
      <c r="R66">
        <f>MID(Результаты!$G63,16,1)</f>
      </c>
      <c r="S66">
        <f>MID(Результаты!$G63,17,1)</f>
      </c>
      <c r="T66">
        <f>MID(Результаты!$G63,18,1)</f>
      </c>
      <c r="U66">
        <f>MID(Результаты!$G63,19,1)</f>
      </c>
      <c r="V66">
        <f>MID(Результаты!$G63,20,1)</f>
      </c>
      <c r="W66">
        <f>MID(Результаты!$G63,21,1)</f>
      </c>
      <c r="X66">
        <f>MID(Результаты!$G63,22,1)</f>
      </c>
      <c r="Y66">
        <f>MID(Результаты!$G63,23,1)</f>
      </c>
      <c r="Z66">
        <f>MID(Результаты!$G63,24,1)</f>
      </c>
      <c r="AA66">
        <f>MID(Результаты!$G63,25,1)</f>
      </c>
      <c r="AB66">
        <f>MID(Результаты!$G63,26,1)</f>
      </c>
      <c r="AC66">
        <f>MID(Результаты!$G63,27,1)</f>
      </c>
      <c r="AD66">
        <f>MID(Результаты!$G63,28,1)</f>
      </c>
      <c r="AE66">
        <f>MID(Результаты!$G63,29,1)</f>
      </c>
      <c r="AF66">
        <f>MID(Результаты!$G63,30,1)</f>
      </c>
      <c r="AG66">
        <f>MID(Результаты!$G63,31,1)</f>
      </c>
      <c r="AH66">
        <f>MID(Результаты!$G63,32,1)</f>
      </c>
      <c r="AI66">
        <f>MID(Результаты!$G63,33,1)</f>
      </c>
      <c r="AJ66">
        <f>MID(Результаты!$G63,34,1)</f>
      </c>
      <c r="AK66">
        <f>MID(Результаты!$G63,35,1)</f>
      </c>
      <c r="AL66">
        <f>MID(Результаты!$G63,36,1)</f>
      </c>
      <c r="AM66" t="e">
        <f>VALUE(MID(Результаты!$H63,1,1))</f>
        <v>#VALUE!</v>
      </c>
      <c r="AN66" t="e">
        <f>VALUE(MID(Результаты!$H63,2,1))</f>
        <v>#VALUE!</v>
      </c>
      <c r="AO66" t="e">
        <f>VALUE(MID(Результаты!$H63,3,1))</f>
        <v>#VALUE!</v>
      </c>
      <c r="AP66" t="e">
        <f>VALUE(MID(Результаты!$H63,4,1))</f>
        <v>#VALUE!</v>
      </c>
      <c r="AQ66" t="e">
        <f>VALUE(MID(Результаты!$H63,5,1))</f>
        <v>#VALUE!</v>
      </c>
      <c r="AR66" t="e">
        <f>VALUE(MID(Результаты!$H63,6,1))</f>
        <v>#VALUE!</v>
      </c>
      <c r="AS66" t="e">
        <f>VALUE(MID(Результаты!$H63,7,1))</f>
        <v>#VALUE!</v>
      </c>
      <c r="AT66" t="e">
        <f>VALUE(MID(Результаты!$H63,8,1))</f>
        <v>#VALUE!</v>
      </c>
      <c r="AU66" t="e">
        <f>VALUE(MID(Результаты!$I63,1,1))</f>
        <v>#VALUE!</v>
      </c>
      <c r="AV66" t="e">
        <f>VALUE(MID(Результаты!$I63,5,1))</f>
        <v>#VALUE!</v>
      </c>
      <c r="AW66" t="e">
        <f>VALUE(MID(Результаты!$I63,9,1))</f>
        <v>#VALUE!</v>
      </c>
      <c r="AX66" t="e">
        <f>VALUE(MID(Результаты!$I63,13,1))</f>
        <v>#VALUE!</v>
      </c>
      <c r="AY66" t="e">
        <f>VALUE(MID(Результаты!$I63,17,1))</f>
        <v>#VALUE!</v>
      </c>
      <c r="AZ66" t="e">
        <f>VALUE(MID(Результаты!$I63,21,1))</f>
        <v>#VALUE!</v>
      </c>
      <c r="BA66">
        <f>Результаты!J63</f>
        <v>0</v>
      </c>
      <c r="BB66">
        <f>Результаты!K63</f>
        <v>0</v>
      </c>
    </row>
    <row r="67" spans="1:54" ht="12.75">
      <c r="A67">
        <v>62</v>
      </c>
      <c r="B67" t="str">
        <f>Результаты!B64&amp;" "&amp;Результаты!C64&amp;" "&amp;Результаты!D64</f>
        <v>  </v>
      </c>
      <c r="C67">
        <f>MID(Результаты!$G64,1,1)</f>
      </c>
      <c r="D67">
        <f>MID(Результаты!$G64,2,1)</f>
      </c>
      <c r="E67">
        <f>MID(Результаты!$G64,3,1)</f>
      </c>
      <c r="F67">
        <f>MID(Результаты!$G64,4,1)</f>
      </c>
      <c r="G67">
        <f>MID(Результаты!$G64,5,1)</f>
      </c>
      <c r="H67">
        <f>MID(Результаты!$G64,6,1)</f>
      </c>
      <c r="I67">
        <f>MID(Результаты!$G64,7,1)</f>
      </c>
      <c r="J67">
        <f>MID(Результаты!$G64,8,1)</f>
      </c>
      <c r="K67">
        <f>MID(Результаты!$G64,9,1)</f>
      </c>
      <c r="L67">
        <f>MID(Результаты!$G64,10,1)</f>
      </c>
      <c r="M67">
        <f>MID(Результаты!$G64,11,1)</f>
      </c>
      <c r="N67">
        <f>MID(Результаты!$G64,12,1)</f>
      </c>
      <c r="O67">
        <f>MID(Результаты!$G64,13,1)</f>
      </c>
      <c r="P67">
        <f>MID(Результаты!$G64,14,1)</f>
      </c>
      <c r="Q67">
        <f>MID(Результаты!$G64,15,1)</f>
      </c>
      <c r="R67">
        <f>MID(Результаты!$G64,16,1)</f>
      </c>
      <c r="S67">
        <f>MID(Результаты!$G64,17,1)</f>
      </c>
      <c r="T67">
        <f>MID(Результаты!$G64,18,1)</f>
      </c>
      <c r="U67">
        <f>MID(Результаты!$G64,19,1)</f>
      </c>
      <c r="V67">
        <f>MID(Результаты!$G64,20,1)</f>
      </c>
      <c r="W67">
        <f>MID(Результаты!$G64,21,1)</f>
      </c>
      <c r="X67">
        <f>MID(Результаты!$G64,22,1)</f>
      </c>
      <c r="Y67">
        <f>MID(Результаты!$G64,23,1)</f>
      </c>
      <c r="Z67">
        <f>MID(Результаты!$G64,24,1)</f>
      </c>
      <c r="AA67">
        <f>MID(Результаты!$G64,25,1)</f>
      </c>
      <c r="AB67">
        <f>MID(Результаты!$G64,26,1)</f>
      </c>
      <c r="AC67">
        <f>MID(Результаты!$G64,27,1)</f>
      </c>
      <c r="AD67">
        <f>MID(Результаты!$G64,28,1)</f>
      </c>
      <c r="AE67">
        <f>MID(Результаты!$G64,29,1)</f>
      </c>
      <c r="AF67">
        <f>MID(Результаты!$G64,30,1)</f>
      </c>
      <c r="AG67">
        <f>MID(Результаты!$G64,31,1)</f>
      </c>
      <c r="AH67">
        <f>MID(Результаты!$G64,32,1)</f>
      </c>
      <c r="AI67">
        <f>MID(Результаты!$G64,33,1)</f>
      </c>
      <c r="AJ67">
        <f>MID(Результаты!$G64,34,1)</f>
      </c>
      <c r="AK67">
        <f>MID(Результаты!$G64,35,1)</f>
      </c>
      <c r="AL67">
        <f>MID(Результаты!$G64,36,1)</f>
      </c>
      <c r="AM67" t="e">
        <f>VALUE(MID(Результаты!$H64,1,1))</f>
        <v>#VALUE!</v>
      </c>
      <c r="AN67" t="e">
        <f>VALUE(MID(Результаты!$H64,2,1))</f>
        <v>#VALUE!</v>
      </c>
      <c r="AO67" t="e">
        <f>VALUE(MID(Результаты!$H64,3,1))</f>
        <v>#VALUE!</v>
      </c>
      <c r="AP67" t="e">
        <f>VALUE(MID(Результаты!$H64,4,1))</f>
        <v>#VALUE!</v>
      </c>
      <c r="AQ67" t="e">
        <f>VALUE(MID(Результаты!$H64,5,1))</f>
        <v>#VALUE!</v>
      </c>
      <c r="AR67" t="e">
        <f>VALUE(MID(Результаты!$H64,6,1))</f>
        <v>#VALUE!</v>
      </c>
      <c r="AS67" t="e">
        <f>VALUE(MID(Результаты!$H64,7,1))</f>
        <v>#VALUE!</v>
      </c>
      <c r="AT67" t="e">
        <f>VALUE(MID(Результаты!$H64,8,1))</f>
        <v>#VALUE!</v>
      </c>
      <c r="AU67" t="e">
        <f>VALUE(MID(Результаты!$I64,1,1))</f>
        <v>#VALUE!</v>
      </c>
      <c r="AV67" t="e">
        <f>VALUE(MID(Результаты!$I64,5,1))</f>
        <v>#VALUE!</v>
      </c>
      <c r="AW67" t="e">
        <f>VALUE(MID(Результаты!$I64,9,1))</f>
        <v>#VALUE!</v>
      </c>
      <c r="AX67" t="e">
        <f>VALUE(MID(Результаты!$I64,13,1))</f>
        <v>#VALUE!</v>
      </c>
      <c r="AY67" t="e">
        <f>VALUE(MID(Результаты!$I64,17,1))</f>
        <v>#VALUE!</v>
      </c>
      <c r="AZ67" t="e">
        <f>VALUE(MID(Результаты!$I64,21,1))</f>
        <v>#VALUE!</v>
      </c>
      <c r="BA67">
        <f>Результаты!J64</f>
        <v>0</v>
      </c>
      <c r="BB67">
        <f>Результаты!K64</f>
        <v>0</v>
      </c>
    </row>
    <row r="68" spans="1:54" ht="12.75">
      <c r="A68">
        <v>63</v>
      </c>
      <c r="B68" t="str">
        <f>Результаты!B65&amp;" "&amp;Результаты!C65&amp;" "&amp;Результаты!D65</f>
        <v>  </v>
      </c>
      <c r="C68">
        <f>MID(Результаты!$G65,1,1)</f>
      </c>
      <c r="D68">
        <f>MID(Результаты!$G65,2,1)</f>
      </c>
      <c r="E68">
        <f>MID(Результаты!$G65,3,1)</f>
      </c>
      <c r="F68">
        <f>MID(Результаты!$G65,4,1)</f>
      </c>
      <c r="G68">
        <f>MID(Результаты!$G65,5,1)</f>
      </c>
      <c r="H68">
        <f>MID(Результаты!$G65,6,1)</f>
      </c>
      <c r="I68">
        <f>MID(Результаты!$G65,7,1)</f>
      </c>
      <c r="J68">
        <f>MID(Результаты!$G65,8,1)</f>
      </c>
      <c r="K68">
        <f>MID(Результаты!$G65,9,1)</f>
      </c>
      <c r="L68">
        <f>MID(Результаты!$G65,10,1)</f>
      </c>
      <c r="M68">
        <f>MID(Результаты!$G65,11,1)</f>
      </c>
      <c r="N68">
        <f>MID(Результаты!$G65,12,1)</f>
      </c>
      <c r="O68">
        <f>MID(Результаты!$G65,13,1)</f>
      </c>
      <c r="P68">
        <f>MID(Результаты!$G65,14,1)</f>
      </c>
      <c r="Q68">
        <f>MID(Результаты!$G65,15,1)</f>
      </c>
      <c r="R68">
        <f>MID(Результаты!$G65,16,1)</f>
      </c>
      <c r="S68">
        <f>MID(Результаты!$G65,17,1)</f>
      </c>
      <c r="T68">
        <f>MID(Результаты!$G65,18,1)</f>
      </c>
      <c r="U68">
        <f>MID(Результаты!$G65,19,1)</f>
      </c>
      <c r="V68">
        <f>MID(Результаты!$G65,20,1)</f>
      </c>
      <c r="W68">
        <f>MID(Результаты!$G65,21,1)</f>
      </c>
      <c r="X68">
        <f>MID(Результаты!$G65,22,1)</f>
      </c>
      <c r="Y68">
        <f>MID(Результаты!$G65,23,1)</f>
      </c>
      <c r="Z68">
        <f>MID(Результаты!$G65,24,1)</f>
      </c>
      <c r="AA68">
        <f>MID(Результаты!$G65,25,1)</f>
      </c>
      <c r="AB68">
        <f>MID(Результаты!$G65,26,1)</f>
      </c>
      <c r="AC68">
        <f>MID(Результаты!$G65,27,1)</f>
      </c>
      <c r="AD68">
        <f>MID(Результаты!$G65,28,1)</f>
      </c>
      <c r="AE68">
        <f>MID(Результаты!$G65,29,1)</f>
      </c>
      <c r="AF68">
        <f>MID(Результаты!$G65,30,1)</f>
      </c>
      <c r="AG68">
        <f>MID(Результаты!$G65,31,1)</f>
      </c>
      <c r="AH68">
        <f>MID(Результаты!$G65,32,1)</f>
      </c>
      <c r="AI68">
        <f>MID(Результаты!$G65,33,1)</f>
      </c>
      <c r="AJ68">
        <f>MID(Результаты!$G65,34,1)</f>
      </c>
      <c r="AK68">
        <f>MID(Результаты!$G65,35,1)</f>
      </c>
      <c r="AL68">
        <f>MID(Результаты!$G65,36,1)</f>
      </c>
      <c r="AM68" t="e">
        <f>VALUE(MID(Результаты!$H65,1,1))</f>
        <v>#VALUE!</v>
      </c>
      <c r="AN68" t="e">
        <f>VALUE(MID(Результаты!$H65,2,1))</f>
        <v>#VALUE!</v>
      </c>
      <c r="AO68" t="e">
        <f>VALUE(MID(Результаты!$H65,3,1))</f>
        <v>#VALUE!</v>
      </c>
      <c r="AP68" t="e">
        <f>VALUE(MID(Результаты!$H65,4,1))</f>
        <v>#VALUE!</v>
      </c>
      <c r="AQ68" t="e">
        <f>VALUE(MID(Результаты!$H65,5,1))</f>
        <v>#VALUE!</v>
      </c>
      <c r="AR68" t="e">
        <f>VALUE(MID(Результаты!$H65,6,1))</f>
        <v>#VALUE!</v>
      </c>
      <c r="AS68" t="e">
        <f>VALUE(MID(Результаты!$H65,7,1))</f>
        <v>#VALUE!</v>
      </c>
      <c r="AT68" t="e">
        <f>VALUE(MID(Результаты!$H65,8,1))</f>
        <v>#VALUE!</v>
      </c>
      <c r="AU68" t="e">
        <f>VALUE(MID(Результаты!$I65,1,1))</f>
        <v>#VALUE!</v>
      </c>
      <c r="AV68" t="e">
        <f>VALUE(MID(Результаты!$I65,5,1))</f>
        <v>#VALUE!</v>
      </c>
      <c r="AW68" t="e">
        <f>VALUE(MID(Результаты!$I65,9,1))</f>
        <v>#VALUE!</v>
      </c>
      <c r="AX68" t="e">
        <f>VALUE(MID(Результаты!$I65,13,1))</f>
        <v>#VALUE!</v>
      </c>
      <c r="AY68" t="e">
        <f>VALUE(MID(Результаты!$I65,17,1))</f>
        <v>#VALUE!</v>
      </c>
      <c r="AZ68" t="e">
        <f>VALUE(MID(Результаты!$I65,21,1))</f>
        <v>#VALUE!</v>
      </c>
      <c r="BA68">
        <f>Результаты!J65</f>
        <v>0</v>
      </c>
      <c r="BB68">
        <f>Результаты!K65</f>
        <v>0</v>
      </c>
    </row>
    <row r="69" spans="1:54" ht="12.75">
      <c r="A69">
        <v>64</v>
      </c>
      <c r="B69" t="str">
        <f>Результаты!B66&amp;" "&amp;Результаты!C66&amp;" "&amp;Результаты!D66</f>
        <v>  </v>
      </c>
      <c r="C69">
        <f>MID(Результаты!$G66,1,1)</f>
      </c>
      <c r="D69">
        <f>MID(Результаты!$G66,2,1)</f>
      </c>
      <c r="E69">
        <f>MID(Результаты!$G66,3,1)</f>
      </c>
      <c r="F69">
        <f>MID(Результаты!$G66,4,1)</f>
      </c>
      <c r="G69">
        <f>MID(Результаты!$G66,5,1)</f>
      </c>
      <c r="H69">
        <f>MID(Результаты!$G66,6,1)</f>
      </c>
      <c r="I69">
        <f>MID(Результаты!$G66,7,1)</f>
      </c>
      <c r="J69">
        <f>MID(Результаты!$G66,8,1)</f>
      </c>
      <c r="K69">
        <f>MID(Результаты!$G66,9,1)</f>
      </c>
      <c r="L69">
        <f>MID(Результаты!$G66,10,1)</f>
      </c>
      <c r="M69">
        <f>MID(Результаты!$G66,11,1)</f>
      </c>
      <c r="N69">
        <f>MID(Результаты!$G66,12,1)</f>
      </c>
      <c r="O69">
        <f>MID(Результаты!$G66,13,1)</f>
      </c>
      <c r="P69">
        <f>MID(Результаты!$G66,14,1)</f>
      </c>
      <c r="Q69">
        <f>MID(Результаты!$G66,15,1)</f>
      </c>
      <c r="R69">
        <f>MID(Результаты!$G66,16,1)</f>
      </c>
      <c r="S69">
        <f>MID(Результаты!$G66,17,1)</f>
      </c>
      <c r="T69">
        <f>MID(Результаты!$G66,18,1)</f>
      </c>
      <c r="U69">
        <f>MID(Результаты!$G66,19,1)</f>
      </c>
      <c r="V69">
        <f>MID(Результаты!$G66,20,1)</f>
      </c>
      <c r="W69">
        <f>MID(Результаты!$G66,21,1)</f>
      </c>
      <c r="X69">
        <f>MID(Результаты!$G66,22,1)</f>
      </c>
      <c r="Y69">
        <f>MID(Результаты!$G66,23,1)</f>
      </c>
      <c r="Z69">
        <f>MID(Результаты!$G66,24,1)</f>
      </c>
      <c r="AA69">
        <f>MID(Результаты!$G66,25,1)</f>
      </c>
      <c r="AB69">
        <f>MID(Результаты!$G66,26,1)</f>
      </c>
      <c r="AC69">
        <f>MID(Результаты!$G66,27,1)</f>
      </c>
      <c r="AD69">
        <f>MID(Результаты!$G66,28,1)</f>
      </c>
      <c r="AE69">
        <f>MID(Результаты!$G66,29,1)</f>
      </c>
      <c r="AF69">
        <f>MID(Результаты!$G66,30,1)</f>
      </c>
      <c r="AG69">
        <f>MID(Результаты!$G66,31,1)</f>
      </c>
      <c r="AH69">
        <f>MID(Результаты!$G66,32,1)</f>
      </c>
      <c r="AI69">
        <f>MID(Результаты!$G66,33,1)</f>
      </c>
      <c r="AJ69">
        <f>MID(Результаты!$G66,34,1)</f>
      </c>
      <c r="AK69">
        <f>MID(Результаты!$G66,35,1)</f>
      </c>
      <c r="AL69">
        <f>MID(Результаты!$G66,36,1)</f>
      </c>
      <c r="AM69" t="e">
        <f>VALUE(MID(Результаты!$H66,1,1))</f>
        <v>#VALUE!</v>
      </c>
      <c r="AN69" t="e">
        <f>VALUE(MID(Результаты!$H66,2,1))</f>
        <v>#VALUE!</v>
      </c>
      <c r="AO69" t="e">
        <f>VALUE(MID(Результаты!$H66,3,1))</f>
        <v>#VALUE!</v>
      </c>
      <c r="AP69" t="e">
        <f>VALUE(MID(Результаты!$H66,4,1))</f>
        <v>#VALUE!</v>
      </c>
      <c r="AQ69" t="e">
        <f>VALUE(MID(Результаты!$H66,5,1))</f>
        <v>#VALUE!</v>
      </c>
      <c r="AR69" t="e">
        <f>VALUE(MID(Результаты!$H66,6,1))</f>
        <v>#VALUE!</v>
      </c>
      <c r="AS69" t="e">
        <f>VALUE(MID(Результаты!$H66,7,1))</f>
        <v>#VALUE!</v>
      </c>
      <c r="AT69" t="e">
        <f>VALUE(MID(Результаты!$H66,8,1))</f>
        <v>#VALUE!</v>
      </c>
      <c r="AU69" t="e">
        <f>VALUE(MID(Результаты!$I66,1,1))</f>
        <v>#VALUE!</v>
      </c>
      <c r="AV69" t="e">
        <f>VALUE(MID(Результаты!$I66,5,1))</f>
        <v>#VALUE!</v>
      </c>
      <c r="AW69" t="e">
        <f>VALUE(MID(Результаты!$I66,9,1))</f>
        <v>#VALUE!</v>
      </c>
      <c r="AX69" t="e">
        <f>VALUE(MID(Результаты!$I66,13,1))</f>
        <v>#VALUE!</v>
      </c>
      <c r="AY69" t="e">
        <f>VALUE(MID(Результаты!$I66,17,1))</f>
        <v>#VALUE!</v>
      </c>
      <c r="AZ69" t="e">
        <f>VALUE(MID(Результаты!$I66,21,1))</f>
        <v>#VALUE!</v>
      </c>
      <c r="BA69">
        <f>Результаты!J66</f>
        <v>0</v>
      </c>
      <c r="BB69">
        <f>Результаты!K66</f>
        <v>0</v>
      </c>
    </row>
    <row r="70" spans="1:54" ht="12.75">
      <c r="A70">
        <v>65</v>
      </c>
      <c r="B70" t="str">
        <f>Результаты!B67&amp;" "&amp;Результаты!C67&amp;" "&amp;Результаты!D67</f>
        <v>  </v>
      </c>
      <c r="C70">
        <f>MID(Результаты!$G67,1,1)</f>
      </c>
      <c r="D70">
        <f>MID(Результаты!$G67,2,1)</f>
      </c>
      <c r="E70">
        <f>MID(Результаты!$G67,3,1)</f>
      </c>
      <c r="F70">
        <f>MID(Результаты!$G67,4,1)</f>
      </c>
      <c r="G70">
        <f>MID(Результаты!$G67,5,1)</f>
      </c>
      <c r="H70">
        <f>MID(Результаты!$G67,6,1)</f>
      </c>
      <c r="I70">
        <f>MID(Результаты!$G67,7,1)</f>
      </c>
      <c r="J70">
        <f>MID(Результаты!$G67,8,1)</f>
      </c>
      <c r="K70">
        <f>MID(Результаты!$G67,9,1)</f>
      </c>
      <c r="L70">
        <f>MID(Результаты!$G67,10,1)</f>
      </c>
      <c r="M70">
        <f>MID(Результаты!$G67,11,1)</f>
      </c>
      <c r="N70">
        <f>MID(Результаты!$G67,12,1)</f>
      </c>
      <c r="O70">
        <f>MID(Результаты!$G67,13,1)</f>
      </c>
      <c r="P70">
        <f>MID(Результаты!$G67,14,1)</f>
      </c>
      <c r="Q70">
        <f>MID(Результаты!$G67,15,1)</f>
      </c>
      <c r="R70">
        <f>MID(Результаты!$G67,16,1)</f>
      </c>
      <c r="S70">
        <f>MID(Результаты!$G67,17,1)</f>
      </c>
      <c r="T70">
        <f>MID(Результаты!$G67,18,1)</f>
      </c>
      <c r="U70">
        <f>MID(Результаты!$G67,19,1)</f>
      </c>
      <c r="V70">
        <f>MID(Результаты!$G67,20,1)</f>
      </c>
      <c r="W70">
        <f>MID(Результаты!$G67,21,1)</f>
      </c>
      <c r="X70">
        <f>MID(Результаты!$G67,22,1)</f>
      </c>
      <c r="Y70">
        <f>MID(Результаты!$G67,23,1)</f>
      </c>
      <c r="Z70">
        <f>MID(Результаты!$G67,24,1)</f>
      </c>
      <c r="AA70">
        <f>MID(Результаты!$G67,25,1)</f>
      </c>
      <c r="AB70">
        <f>MID(Результаты!$G67,26,1)</f>
      </c>
      <c r="AC70">
        <f>MID(Результаты!$G67,27,1)</f>
      </c>
      <c r="AD70">
        <f>MID(Результаты!$G67,28,1)</f>
      </c>
      <c r="AE70">
        <f>MID(Результаты!$G67,29,1)</f>
      </c>
      <c r="AF70">
        <f>MID(Результаты!$G67,30,1)</f>
      </c>
      <c r="AG70">
        <f>MID(Результаты!$G67,31,1)</f>
      </c>
      <c r="AH70">
        <f>MID(Результаты!$G67,32,1)</f>
      </c>
      <c r="AI70">
        <f>MID(Результаты!$G67,33,1)</f>
      </c>
      <c r="AJ70">
        <f>MID(Результаты!$G67,34,1)</f>
      </c>
      <c r="AK70">
        <f>MID(Результаты!$G67,35,1)</f>
      </c>
      <c r="AL70">
        <f>MID(Результаты!$G67,36,1)</f>
      </c>
      <c r="AM70" t="e">
        <f>VALUE(MID(Результаты!$H67,1,1))</f>
        <v>#VALUE!</v>
      </c>
      <c r="AN70" t="e">
        <f>VALUE(MID(Результаты!$H67,2,1))</f>
        <v>#VALUE!</v>
      </c>
      <c r="AO70" t="e">
        <f>VALUE(MID(Результаты!$H67,3,1))</f>
        <v>#VALUE!</v>
      </c>
      <c r="AP70" t="e">
        <f>VALUE(MID(Результаты!$H67,4,1))</f>
        <v>#VALUE!</v>
      </c>
      <c r="AQ70" t="e">
        <f>VALUE(MID(Результаты!$H67,5,1))</f>
        <v>#VALUE!</v>
      </c>
      <c r="AR70" t="e">
        <f>VALUE(MID(Результаты!$H67,6,1))</f>
        <v>#VALUE!</v>
      </c>
      <c r="AS70" t="e">
        <f>VALUE(MID(Результаты!$H67,7,1))</f>
        <v>#VALUE!</v>
      </c>
      <c r="AT70" t="e">
        <f>VALUE(MID(Результаты!$H67,8,1))</f>
        <v>#VALUE!</v>
      </c>
      <c r="AU70" t="e">
        <f>VALUE(MID(Результаты!$I67,1,1))</f>
        <v>#VALUE!</v>
      </c>
      <c r="AV70" t="e">
        <f>VALUE(MID(Результаты!$I67,5,1))</f>
        <v>#VALUE!</v>
      </c>
      <c r="AW70" t="e">
        <f>VALUE(MID(Результаты!$I67,9,1))</f>
        <v>#VALUE!</v>
      </c>
      <c r="AX70" t="e">
        <f>VALUE(MID(Результаты!$I67,13,1))</f>
        <v>#VALUE!</v>
      </c>
      <c r="AY70" t="e">
        <f>VALUE(MID(Результаты!$I67,17,1))</f>
        <v>#VALUE!</v>
      </c>
      <c r="AZ70" t="e">
        <f>VALUE(MID(Результаты!$I67,21,1))</f>
        <v>#VALUE!</v>
      </c>
      <c r="BA70">
        <f>Результаты!J67</f>
        <v>0</v>
      </c>
      <c r="BB70">
        <f>Результаты!K67</f>
        <v>0</v>
      </c>
    </row>
    <row r="71" spans="1:54" ht="12.75">
      <c r="A71">
        <v>66</v>
      </c>
      <c r="B71" t="str">
        <f>Результаты!B68&amp;" "&amp;Результаты!C68&amp;" "&amp;Результаты!D68</f>
        <v>  </v>
      </c>
      <c r="C71">
        <f>MID(Результаты!$G68,1,1)</f>
      </c>
      <c r="D71">
        <f>MID(Результаты!$G68,2,1)</f>
      </c>
      <c r="E71">
        <f>MID(Результаты!$G68,3,1)</f>
      </c>
      <c r="F71">
        <f>MID(Результаты!$G68,4,1)</f>
      </c>
      <c r="G71">
        <f>MID(Результаты!$G68,5,1)</f>
      </c>
      <c r="H71">
        <f>MID(Результаты!$G68,6,1)</f>
      </c>
      <c r="I71">
        <f>MID(Результаты!$G68,7,1)</f>
      </c>
      <c r="J71">
        <f>MID(Результаты!$G68,8,1)</f>
      </c>
      <c r="K71">
        <f>MID(Результаты!$G68,9,1)</f>
      </c>
      <c r="L71">
        <f>MID(Результаты!$G68,10,1)</f>
      </c>
      <c r="M71">
        <f>MID(Результаты!$G68,11,1)</f>
      </c>
      <c r="N71">
        <f>MID(Результаты!$G68,12,1)</f>
      </c>
      <c r="O71">
        <f>MID(Результаты!$G68,13,1)</f>
      </c>
      <c r="P71">
        <f>MID(Результаты!$G68,14,1)</f>
      </c>
      <c r="Q71">
        <f>MID(Результаты!$G68,15,1)</f>
      </c>
      <c r="R71">
        <f>MID(Результаты!$G68,16,1)</f>
      </c>
      <c r="S71">
        <f>MID(Результаты!$G68,17,1)</f>
      </c>
      <c r="T71">
        <f>MID(Результаты!$G68,18,1)</f>
      </c>
      <c r="U71">
        <f>MID(Результаты!$G68,19,1)</f>
      </c>
      <c r="V71">
        <f>MID(Результаты!$G68,20,1)</f>
      </c>
      <c r="W71">
        <f>MID(Результаты!$G68,21,1)</f>
      </c>
      <c r="X71">
        <f>MID(Результаты!$G68,22,1)</f>
      </c>
      <c r="Y71">
        <f>MID(Результаты!$G68,23,1)</f>
      </c>
      <c r="Z71">
        <f>MID(Результаты!$G68,24,1)</f>
      </c>
      <c r="AA71">
        <f>MID(Результаты!$G68,25,1)</f>
      </c>
      <c r="AB71">
        <f>MID(Результаты!$G68,26,1)</f>
      </c>
      <c r="AC71">
        <f>MID(Результаты!$G68,27,1)</f>
      </c>
      <c r="AD71">
        <f>MID(Результаты!$G68,28,1)</f>
      </c>
      <c r="AE71">
        <f>MID(Результаты!$G68,29,1)</f>
      </c>
      <c r="AF71">
        <f>MID(Результаты!$G68,30,1)</f>
      </c>
      <c r="AG71">
        <f>MID(Результаты!$G68,31,1)</f>
      </c>
      <c r="AH71">
        <f>MID(Результаты!$G68,32,1)</f>
      </c>
      <c r="AI71">
        <f>MID(Результаты!$G68,33,1)</f>
      </c>
      <c r="AJ71">
        <f>MID(Результаты!$G68,34,1)</f>
      </c>
      <c r="AK71">
        <f>MID(Результаты!$G68,35,1)</f>
      </c>
      <c r="AL71">
        <f>MID(Результаты!$G68,36,1)</f>
      </c>
      <c r="AM71" t="e">
        <f>VALUE(MID(Результаты!$H68,1,1))</f>
        <v>#VALUE!</v>
      </c>
      <c r="AN71" t="e">
        <f>VALUE(MID(Результаты!$H68,2,1))</f>
        <v>#VALUE!</v>
      </c>
      <c r="AO71" t="e">
        <f>VALUE(MID(Результаты!$H68,3,1))</f>
        <v>#VALUE!</v>
      </c>
      <c r="AP71" t="e">
        <f>VALUE(MID(Результаты!$H68,4,1))</f>
        <v>#VALUE!</v>
      </c>
      <c r="AQ71" t="e">
        <f>VALUE(MID(Результаты!$H68,5,1))</f>
        <v>#VALUE!</v>
      </c>
      <c r="AR71" t="e">
        <f>VALUE(MID(Результаты!$H68,6,1))</f>
        <v>#VALUE!</v>
      </c>
      <c r="AS71" t="e">
        <f>VALUE(MID(Результаты!$H68,7,1))</f>
        <v>#VALUE!</v>
      </c>
      <c r="AT71" t="e">
        <f>VALUE(MID(Результаты!$H68,8,1))</f>
        <v>#VALUE!</v>
      </c>
      <c r="AU71" t="e">
        <f>VALUE(MID(Результаты!$I68,1,1))</f>
        <v>#VALUE!</v>
      </c>
      <c r="AV71" t="e">
        <f>VALUE(MID(Результаты!$I68,5,1))</f>
        <v>#VALUE!</v>
      </c>
      <c r="AW71" t="e">
        <f>VALUE(MID(Результаты!$I68,9,1))</f>
        <v>#VALUE!</v>
      </c>
      <c r="AX71" t="e">
        <f>VALUE(MID(Результаты!$I68,13,1))</f>
        <v>#VALUE!</v>
      </c>
      <c r="AY71" t="e">
        <f>VALUE(MID(Результаты!$I68,17,1))</f>
        <v>#VALUE!</v>
      </c>
      <c r="AZ71" t="e">
        <f>VALUE(MID(Результаты!$I68,21,1))</f>
        <v>#VALUE!</v>
      </c>
      <c r="BA71">
        <f>Результаты!J68</f>
        <v>0</v>
      </c>
      <c r="BB71">
        <f>Результаты!K68</f>
        <v>0</v>
      </c>
    </row>
    <row r="72" spans="1:54" ht="12.75">
      <c r="A72">
        <v>67</v>
      </c>
      <c r="B72" t="str">
        <f>Результаты!B69&amp;" "&amp;Результаты!C69&amp;" "&amp;Результаты!D69</f>
        <v>  </v>
      </c>
      <c r="C72">
        <f>MID(Результаты!$G69,1,1)</f>
      </c>
      <c r="D72">
        <f>MID(Результаты!$G69,2,1)</f>
      </c>
      <c r="E72">
        <f>MID(Результаты!$G69,3,1)</f>
      </c>
      <c r="F72">
        <f>MID(Результаты!$G69,4,1)</f>
      </c>
      <c r="G72">
        <f>MID(Результаты!$G69,5,1)</f>
      </c>
      <c r="H72">
        <f>MID(Результаты!$G69,6,1)</f>
      </c>
      <c r="I72">
        <f>MID(Результаты!$G69,7,1)</f>
      </c>
      <c r="J72">
        <f>MID(Результаты!$G69,8,1)</f>
      </c>
      <c r="K72">
        <f>MID(Результаты!$G69,9,1)</f>
      </c>
      <c r="L72">
        <f>MID(Результаты!$G69,10,1)</f>
      </c>
      <c r="M72">
        <f>MID(Результаты!$G69,11,1)</f>
      </c>
      <c r="N72">
        <f>MID(Результаты!$G69,12,1)</f>
      </c>
      <c r="O72">
        <f>MID(Результаты!$G69,13,1)</f>
      </c>
      <c r="P72">
        <f>MID(Результаты!$G69,14,1)</f>
      </c>
      <c r="Q72">
        <f>MID(Результаты!$G69,15,1)</f>
      </c>
      <c r="R72">
        <f>MID(Результаты!$G69,16,1)</f>
      </c>
      <c r="S72">
        <f>MID(Результаты!$G69,17,1)</f>
      </c>
      <c r="T72">
        <f>MID(Результаты!$G69,18,1)</f>
      </c>
      <c r="U72">
        <f>MID(Результаты!$G69,19,1)</f>
      </c>
      <c r="V72">
        <f>MID(Результаты!$G69,20,1)</f>
      </c>
      <c r="W72">
        <f>MID(Результаты!$G69,21,1)</f>
      </c>
      <c r="X72">
        <f>MID(Результаты!$G69,22,1)</f>
      </c>
      <c r="Y72">
        <f>MID(Результаты!$G69,23,1)</f>
      </c>
      <c r="Z72">
        <f>MID(Результаты!$G69,24,1)</f>
      </c>
      <c r="AA72">
        <f>MID(Результаты!$G69,25,1)</f>
      </c>
      <c r="AB72">
        <f>MID(Результаты!$G69,26,1)</f>
      </c>
      <c r="AC72">
        <f>MID(Результаты!$G69,27,1)</f>
      </c>
      <c r="AD72">
        <f>MID(Результаты!$G69,28,1)</f>
      </c>
      <c r="AE72">
        <f>MID(Результаты!$G69,29,1)</f>
      </c>
      <c r="AF72">
        <f>MID(Результаты!$G69,30,1)</f>
      </c>
      <c r="AG72">
        <f>MID(Результаты!$G69,31,1)</f>
      </c>
      <c r="AH72">
        <f>MID(Результаты!$G69,32,1)</f>
      </c>
      <c r="AI72">
        <f>MID(Результаты!$G69,33,1)</f>
      </c>
      <c r="AJ72">
        <f>MID(Результаты!$G69,34,1)</f>
      </c>
      <c r="AK72">
        <f>MID(Результаты!$G69,35,1)</f>
      </c>
      <c r="AL72">
        <f>MID(Результаты!$G69,36,1)</f>
      </c>
      <c r="AM72" t="e">
        <f>VALUE(MID(Результаты!$H69,1,1))</f>
        <v>#VALUE!</v>
      </c>
      <c r="AN72" t="e">
        <f>VALUE(MID(Результаты!$H69,2,1))</f>
        <v>#VALUE!</v>
      </c>
      <c r="AO72" t="e">
        <f>VALUE(MID(Результаты!$H69,3,1))</f>
        <v>#VALUE!</v>
      </c>
      <c r="AP72" t="e">
        <f>VALUE(MID(Результаты!$H69,4,1))</f>
        <v>#VALUE!</v>
      </c>
      <c r="AQ72" t="e">
        <f>VALUE(MID(Результаты!$H69,5,1))</f>
        <v>#VALUE!</v>
      </c>
      <c r="AR72" t="e">
        <f>VALUE(MID(Результаты!$H69,6,1))</f>
        <v>#VALUE!</v>
      </c>
      <c r="AS72" t="e">
        <f>VALUE(MID(Результаты!$H69,7,1))</f>
        <v>#VALUE!</v>
      </c>
      <c r="AT72" t="e">
        <f>VALUE(MID(Результаты!$H69,8,1))</f>
        <v>#VALUE!</v>
      </c>
      <c r="AU72" t="e">
        <f>VALUE(MID(Результаты!$I69,1,1))</f>
        <v>#VALUE!</v>
      </c>
      <c r="AV72" t="e">
        <f>VALUE(MID(Результаты!$I69,5,1))</f>
        <v>#VALUE!</v>
      </c>
      <c r="AW72" t="e">
        <f>VALUE(MID(Результаты!$I69,9,1))</f>
        <v>#VALUE!</v>
      </c>
      <c r="AX72" t="e">
        <f>VALUE(MID(Результаты!$I69,13,1))</f>
        <v>#VALUE!</v>
      </c>
      <c r="AY72" t="e">
        <f>VALUE(MID(Результаты!$I69,17,1))</f>
        <v>#VALUE!</v>
      </c>
      <c r="AZ72" t="e">
        <f>VALUE(MID(Результаты!$I69,21,1))</f>
        <v>#VALUE!</v>
      </c>
      <c r="BA72">
        <f>Результаты!J69</f>
        <v>0</v>
      </c>
      <c r="BB72">
        <f>Результаты!K69</f>
        <v>0</v>
      </c>
    </row>
    <row r="73" spans="1:54" ht="12.75">
      <c r="A73">
        <v>68</v>
      </c>
      <c r="B73" t="str">
        <f>Результаты!B70&amp;" "&amp;Результаты!C70&amp;" "&amp;Результаты!D70</f>
        <v>  </v>
      </c>
      <c r="C73">
        <f>MID(Результаты!$G70,1,1)</f>
      </c>
      <c r="D73">
        <f>MID(Результаты!$G70,2,1)</f>
      </c>
      <c r="E73">
        <f>MID(Результаты!$G70,3,1)</f>
      </c>
      <c r="F73">
        <f>MID(Результаты!$G70,4,1)</f>
      </c>
      <c r="G73">
        <f>MID(Результаты!$G70,5,1)</f>
      </c>
      <c r="H73">
        <f>MID(Результаты!$G70,6,1)</f>
      </c>
      <c r="I73">
        <f>MID(Результаты!$G70,7,1)</f>
      </c>
      <c r="J73">
        <f>MID(Результаты!$G70,8,1)</f>
      </c>
      <c r="K73">
        <f>MID(Результаты!$G70,9,1)</f>
      </c>
      <c r="L73">
        <f>MID(Результаты!$G70,10,1)</f>
      </c>
      <c r="M73">
        <f>MID(Результаты!$G70,11,1)</f>
      </c>
      <c r="N73">
        <f>MID(Результаты!$G70,12,1)</f>
      </c>
      <c r="O73">
        <f>MID(Результаты!$G70,13,1)</f>
      </c>
      <c r="P73">
        <f>MID(Результаты!$G70,14,1)</f>
      </c>
      <c r="Q73">
        <f>MID(Результаты!$G70,15,1)</f>
      </c>
      <c r="R73">
        <f>MID(Результаты!$G70,16,1)</f>
      </c>
      <c r="S73">
        <f>MID(Результаты!$G70,17,1)</f>
      </c>
      <c r="T73">
        <f>MID(Результаты!$G70,18,1)</f>
      </c>
      <c r="U73">
        <f>MID(Результаты!$G70,19,1)</f>
      </c>
      <c r="V73">
        <f>MID(Результаты!$G70,20,1)</f>
      </c>
      <c r="W73">
        <f>MID(Результаты!$G70,21,1)</f>
      </c>
      <c r="X73">
        <f>MID(Результаты!$G70,22,1)</f>
      </c>
      <c r="Y73">
        <f>MID(Результаты!$G70,23,1)</f>
      </c>
      <c r="Z73">
        <f>MID(Результаты!$G70,24,1)</f>
      </c>
      <c r="AA73">
        <f>MID(Результаты!$G70,25,1)</f>
      </c>
      <c r="AB73">
        <f>MID(Результаты!$G70,26,1)</f>
      </c>
      <c r="AC73">
        <f>MID(Результаты!$G70,27,1)</f>
      </c>
      <c r="AD73">
        <f>MID(Результаты!$G70,28,1)</f>
      </c>
      <c r="AE73">
        <f>MID(Результаты!$G70,29,1)</f>
      </c>
      <c r="AF73">
        <f>MID(Результаты!$G70,30,1)</f>
      </c>
      <c r="AG73">
        <f>MID(Результаты!$G70,31,1)</f>
      </c>
      <c r="AH73">
        <f>MID(Результаты!$G70,32,1)</f>
      </c>
      <c r="AI73">
        <f>MID(Результаты!$G70,33,1)</f>
      </c>
      <c r="AJ73">
        <f>MID(Результаты!$G70,34,1)</f>
      </c>
      <c r="AK73">
        <f>MID(Результаты!$G70,35,1)</f>
      </c>
      <c r="AL73">
        <f>MID(Результаты!$G70,36,1)</f>
      </c>
      <c r="AM73" t="e">
        <f>VALUE(MID(Результаты!$H70,1,1))</f>
        <v>#VALUE!</v>
      </c>
      <c r="AN73" t="e">
        <f>VALUE(MID(Результаты!$H70,2,1))</f>
        <v>#VALUE!</v>
      </c>
      <c r="AO73" t="e">
        <f>VALUE(MID(Результаты!$H70,3,1))</f>
        <v>#VALUE!</v>
      </c>
      <c r="AP73" t="e">
        <f>VALUE(MID(Результаты!$H70,4,1))</f>
        <v>#VALUE!</v>
      </c>
      <c r="AQ73" t="e">
        <f>VALUE(MID(Результаты!$H70,5,1))</f>
        <v>#VALUE!</v>
      </c>
      <c r="AR73" t="e">
        <f>VALUE(MID(Результаты!$H70,6,1))</f>
        <v>#VALUE!</v>
      </c>
      <c r="AS73" t="e">
        <f>VALUE(MID(Результаты!$H70,7,1))</f>
        <v>#VALUE!</v>
      </c>
      <c r="AT73" t="e">
        <f>VALUE(MID(Результаты!$H70,8,1))</f>
        <v>#VALUE!</v>
      </c>
      <c r="AU73" t="e">
        <f>VALUE(MID(Результаты!$I70,1,1))</f>
        <v>#VALUE!</v>
      </c>
      <c r="AV73" t="e">
        <f>VALUE(MID(Результаты!$I70,5,1))</f>
        <v>#VALUE!</v>
      </c>
      <c r="AW73" t="e">
        <f>VALUE(MID(Результаты!$I70,9,1))</f>
        <v>#VALUE!</v>
      </c>
      <c r="AX73" t="e">
        <f>VALUE(MID(Результаты!$I70,13,1))</f>
        <v>#VALUE!</v>
      </c>
      <c r="AY73" t="e">
        <f>VALUE(MID(Результаты!$I70,17,1))</f>
        <v>#VALUE!</v>
      </c>
      <c r="AZ73" t="e">
        <f>VALUE(MID(Результаты!$I70,21,1))</f>
        <v>#VALUE!</v>
      </c>
      <c r="BA73">
        <f>Результаты!J70</f>
        <v>0</v>
      </c>
      <c r="BB73">
        <f>Результаты!K70</f>
        <v>0</v>
      </c>
    </row>
    <row r="74" spans="1:54" ht="12.75">
      <c r="A74">
        <v>69</v>
      </c>
      <c r="B74" t="str">
        <f>Результаты!B71&amp;" "&amp;Результаты!C71&amp;" "&amp;Результаты!D71</f>
        <v>  </v>
      </c>
      <c r="C74">
        <f>MID(Результаты!$G71,1,1)</f>
      </c>
      <c r="D74">
        <f>MID(Результаты!$G71,2,1)</f>
      </c>
      <c r="E74">
        <f>MID(Результаты!$G71,3,1)</f>
      </c>
      <c r="F74">
        <f>MID(Результаты!$G71,4,1)</f>
      </c>
      <c r="G74">
        <f>MID(Результаты!$G71,5,1)</f>
      </c>
      <c r="H74">
        <f>MID(Результаты!$G71,6,1)</f>
      </c>
      <c r="I74">
        <f>MID(Результаты!$G71,7,1)</f>
      </c>
      <c r="J74">
        <f>MID(Результаты!$G71,8,1)</f>
      </c>
      <c r="K74">
        <f>MID(Результаты!$G71,9,1)</f>
      </c>
      <c r="L74">
        <f>MID(Результаты!$G71,10,1)</f>
      </c>
      <c r="M74">
        <f>MID(Результаты!$G71,11,1)</f>
      </c>
      <c r="N74">
        <f>MID(Результаты!$G71,12,1)</f>
      </c>
      <c r="O74">
        <f>MID(Результаты!$G71,13,1)</f>
      </c>
      <c r="P74">
        <f>MID(Результаты!$G71,14,1)</f>
      </c>
      <c r="Q74">
        <f>MID(Результаты!$G71,15,1)</f>
      </c>
      <c r="R74">
        <f>MID(Результаты!$G71,16,1)</f>
      </c>
      <c r="S74">
        <f>MID(Результаты!$G71,17,1)</f>
      </c>
      <c r="T74">
        <f>MID(Результаты!$G71,18,1)</f>
      </c>
      <c r="U74">
        <f>MID(Результаты!$G71,19,1)</f>
      </c>
      <c r="V74">
        <f>MID(Результаты!$G71,20,1)</f>
      </c>
      <c r="W74">
        <f>MID(Результаты!$G71,21,1)</f>
      </c>
      <c r="X74">
        <f>MID(Результаты!$G71,22,1)</f>
      </c>
      <c r="Y74">
        <f>MID(Результаты!$G71,23,1)</f>
      </c>
      <c r="Z74">
        <f>MID(Результаты!$G71,24,1)</f>
      </c>
      <c r="AA74">
        <f>MID(Результаты!$G71,25,1)</f>
      </c>
      <c r="AB74">
        <f>MID(Результаты!$G71,26,1)</f>
      </c>
      <c r="AC74">
        <f>MID(Результаты!$G71,27,1)</f>
      </c>
      <c r="AD74">
        <f>MID(Результаты!$G71,28,1)</f>
      </c>
      <c r="AE74">
        <f>MID(Результаты!$G71,29,1)</f>
      </c>
      <c r="AF74">
        <f>MID(Результаты!$G71,30,1)</f>
      </c>
      <c r="AG74">
        <f>MID(Результаты!$G71,31,1)</f>
      </c>
      <c r="AH74">
        <f>MID(Результаты!$G71,32,1)</f>
      </c>
      <c r="AI74">
        <f>MID(Результаты!$G71,33,1)</f>
      </c>
      <c r="AJ74">
        <f>MID(Результаты!$G71,34,1)</f>
      </c>
      <c r="AK74">
        <f>MID(Результаты!$G71,35,1)</f>
      </c>
      <c r="AL74">
        <f>MID(Результаты!$G71,36,1)</f>
      </c>
      <c r="AM74" t="e">
        <f>VALUE(MID(Результаты!$H71,1,1))</f>
        <v>#VALUE!</v>
      </c>
      <c r="AN74" t="e">
        <f>VALUE(MID(Результаты!$H71,2,1))</f>
        <v>#VALUE!</v>
      </c>
      <c r="AO74" t="e">
        <f>VALUE(MID(Результаты!$H71,3,1))</f>
        <v>#VALUE!</v>
      </c>
      <c r="AP74" t="e">
        <f>VALUE(MID(Результаты!$H71,4,1))</f>
        <v>#VALUE!</v>
      </c>
      <c r="AQ74" t="e">
        <f>VALUE(MID(Результаты!$H71,5,1))</f>
        <v>#VALUE!</v>
      </c>
      <c r="AR74" t="e">
        <f>VALUE(MID(Результаты!$H71,6,1))</f>
        <v>#VALUE!</v>
      </c>
      <c r="AS74" t="e">
        <f>VALUE(MID(Результаты!$H71,7,1))</f>
        <v>#VALUE!</v>
      </c>
      <c r="AT74" t="e">
        <f>VALUE(MID(Результаты!$H71,8,1))</f>
        <v>#VALUE!</v>
      </c>
      <c r="AU74" t="e">
        <f>VALUE(MID(Результаты!$I71,1,1))</f>
        <v>#VALUE!</v>
      </c>
      <c r="AV74" t="e">
        <f>VALUE(MID(Результаты!$I71,5,1))</f>
        <v>#VALUE!</v>
      </c>
      <c r="AW74" t="e">
        <f>VALUE(MID(Результаты!$I71,9,1))</f>
        <v>#VALUE!</v>
      </c>
      <c r="AX74" t="e">
        <f>VALUE(MID(Результаты!$I71,13,1))</f>
        <v>#VALUE!</v>
      </c>
      <c r="AY74" t="e">
        <f>VALUE(MID(Результаты!$I71,17,1))</f>
        <v>#VALUE!</v>
      </c>
      <c r="AZ74" t="e">
        <f>VALUE(MID(Результаты!$I71,21,1))</f>
        <v>#VALUE!</v>
      </c>
      <c r="BA74">
        <f>Результаты!J71</f>
        <v>0</v>
      </c>
      <c r="BB74">
        <f>Результаты!K71</f>
        <v>0</v>
      </c>
    </row>
    <row r="75" spans="1:54" ht="12.75">
      <c r="A75">
        <v>70</v>
      </c>
      <c r="B75" t="str">
        <f>Результаты!B72&amp;" "&amp;Результаты!C72&amp;" "&amp;Результаты!D72</f>
        <v>  </v>
      </c>
      <c r="C75">
        <f>MID(Результаты!$G72,1,1)</f>
      </c>
      <c r="D75">
        <f>MID(Результаты!$G72,2,1)</f>
      </c>
      <c r="E75">
        <f>MID(Результаты!$G72,3,1)</f>
      </c>
      <c r="F75">
        <f>MID(Результаты!$G72,4,1)</f>
      </c>
      <c r="G75">
        <f>MID(Результаты!$G72,5,1)</f>
      </c>
      <c r="H75">
        <f>MID(Результаты!$G72,6,1)</f>
      </c>
      <c r="I75">
        <f>MID(Результаты!$G72,7,1)</f>
      </c>
      <c r="J75">
        <f>MID(Результаты!$G72,8,1)</f>
      </c>
      <c r="K75">
        <f>MID(Результаты!$G72,9,1)</f>
      </c>
      <c r="L75">
        <f>MID(Результаты!$G72,10,1)</f>
      </c>
      <c r="M75">
        <f>MID(Результаты!$G72,11,1)</f>
      </c>
      <c r="N75">
        <f>MID(Результаты!$G72,12,1)</f>
      </c>
      <c r="O75">
        <f>MID(Результаты!$G72,13,1)</f>
      </c>
      <c r="P75">
        <f>MID(Результаты!$G72,14,1)</f>
      </c>
      <c r="Q75">
        <f>MID(Результаты!$G72,15,1)</f>
      </c>
      <c r="R75">
        <f>MID(Результаты!$G72,16,1)</f>
      </c>
      <c r="S75">
        <f>MID(Результаты!$G72,17,1)</f>
      </c>
      <c r="T75">
        <f>MID(Результаты!$G72,18,1)</f>
      </c>
      <c r="U75">
        <f>MID(Результаты!$G72,19,1)</f>
      </c>
      <c r="V75">
        <f>MID(Результаты!$G72,20,1)</f>
      </c>
      <c r="W75">
        <f>MID(Результаты!$G72,21,1)</f>
      </c>
      <c r="X75">
        <f>MID(Результаты!$G72,22,1)</f>
      </c>
      <c r="Y75">
        <f>MID(Результаты!$G72,23,1)</f>
      </c>
      <c r="Z75">
        <f>MID(Результаты!$G72,24,1)</f>
      </c>
      <c r="AA75">
        <f>MID(Результаты!$G72,25,1)</f>
      </c>
      <c r="AB75">
        <f>MID(Результаты!$G72,26,1)</f>
      </c>
      <c r="AC75">
        <f>MID(Результаты!$G72,27,1)</f>
      </c>
      <c r="AD75">
        <f>MID(Результаты!$G72,28,1)</f>
      </c>
      <c r="AE75">
        <f>MID(Результаты!$G72,29,1)</f>
      </c>
      <c r="AF75">
        <f>MID(Результаты!$G72,30,1)</f>
      </c>
      <c r="AG75">
        <f>MID(Результаты!$G72,31,1)</f>
      </c>
      <c r="AH75">
        <f>MID(Результаты!$G72,32,1)</f>
      </c>
      <c r="AI75">
        <f>MID(Результаты!$G72,33,1)</f>
      </c>
      <c r="AJ75">
        <f>MID(Результаты!$G72,34,1)</f>
      </c>
      <c r="AK75">
        <f>MID(Результаты!$G72,35,1)</f>
      </c>
      <c r="AL75">
        <f>MID(Результаты!$G72,36,1)</f>
      </c>
      <c r="AM75" t="e">
        <f>VALUE(MID(Результаты!$H72,1,1))</f>
        <v>#VALUE!</v>
      </c>
      <c r="AN75" t="e">
        <f>VALUE(MID(Результаты!$H72,2,1))</f>
        <v>#VALUE!</v>
      </c>
      <c r="AO75" t="e">
        <f>VALUE(MID(Результаты!$H72,3,1))</f>
        <v>#VALUE!</v>
      </c>
      <c r="AP75" t="e">
        <f>VALUE(MID(Результаты!$H72,4,1))</f>
        <v>#VALUE!</v>
      </c>
      <c r="AQ75" t="e">
        <f>VALUE(MID(Результаты!$H72,5,1))</f>
        <v>#VALUE!</v>
      </c>
      <c r="AR75" t="e">
        <f>VALUE(MID(Результаты!$H72,6,1))</f>
        <v>#VALUE!</v>
      </c>
      <c r="AS75" t="e">
        <f>VALUE(MID(Результаты!$H72,7,1))</f>
        <v>#VALUE!</v>
      </c>
      <c r="AT75" t="e">
        <f>VALUE(MID(Результаты!$H72,8,1))</f>
        <v>#VALUE!</v>
      </c>
      <c r="AU75" t="e">
        <f>VALUE(MID(Результаты!$I72,1,1))</f>
        <v>#VALUE!</v>
      </c>
      <c r="AV75" t="e">
        <f>VALUE(MID(Результаты!$I72,5,1))</f>
        <v>#VALUE!</v>
      </c>
      <c r="AW75" t="e">
        <f>VALUE(MID(Результаты!$I72,9,1))</f>
        <v>#VALUE!</v>
      </c>
      <c r="AX75" t="e">
        <f>VALUE(MID(Результаты!$I72,13,1))</f>
        <v>#VALUE!</v>
      </c>
      <c r="AY75" t="e">
        <f>VALUE(MID(Результаты!$I72,17,1))</f>
        <v>#VALUE!</v>
      </c>
      <c r="AZ75" t="e">
        <f>VALUE(MID(Результаты!$I72,21,1))</f>
        <v>#VALUE!</v>
      </c>
      <c r="BA75">
        <f>Результаты!J72</f>
        <v>0</v>
      </c>
      <c r="BB75">
        <f>Результаты!K72</f>
        <v>0</v>
      </c>
    </row>
    <row r="76" spans="1:54" ht="12.75">
      <c r="A76">
        <v>71</v>
      </c>
      <c r="B76" t="str">
        <f>Результаты!B73&amp;" "&amp;Результаты!C73&amp;" "&amp;Результаты!D73</f>
        <v>  </v>
      </c>
      <c r="C76">
        <f>MID(Результаты!$G73,1,1)</f>
      </c>
      <c r="D76">
        <f>MID(Результаты!$G73,2,1)</f>
      </c>
      <c r="E76">
        <f>MID(Результаты!$G73,3,1)</f>
      </c>
      <c r="F76">
        <f>MID(Результаты!$G73,4,1)</f>
      </c>
      <c r="G76">
        <f>MID(Результаты!$G73,5,1)</f>
      </c>
      <c r="H76">
        <f>MID(Результаты!$G73,6,1)</f>
      </c>
      <c r="I76">
        <f>MID(Результаты!$G73,7,1)</f>
      </c>
      <c r="J76">
        <f>MID(Результаты!$G73,8,1)</f>
      </c>
      <c r="K76">
        <f>MID(Результаты!$G73,9,1)</f>
      </c>
      <c r="L76">
        <f>MID(Результаты!$G73,10,1)</f>
      </c>
      <c r="M76">
        <f>MID(Результаты!$G73,11,1)</f>
      </c>
      <c r="N76">
        <f>MID(Результаты!$G73,12,1)</f>
      </c>
      <c r="O76">
        <f>MID(Результаты!$G73,13,1)</f>
      </c>
      <c r="P76">
        <f>MID(Результаты!$G73,14,1)</f>
      </c>
      <c r="Q76">
        <f>MID(Результаты!$G73,15,1)</f>
      </c>
      <c r="R76">
        <f>MID(Результаты!$G73,16,1)</f>
      </c>
      <c r="S76">
        <f>MID(Результаты!$G73,17,1)</f>
      </c>
      <c r="T76">
        <f>MID(Результаты!$G73,18,1)</f>
      </c>
      <c r="U76">
        <f>MID(Результаты!$G73,19,1)</f>
      </c>
      <c r="V76">
        <f>MID(Результаты!$G73,20,1)</f>
      </c>
      <c r="W76">
        <f>MID(Результаты!$G73,21,1)</f>
      </c>
      <c r="X76">
        <f>MID(Результаты!$G73,22,1)</f>
      </c>
      <c r="Y76">
        <f>MID(Результаты!$G73,23,1)</f>
      </c>
      <c r="Z76">
        <f>MID(Результаты!$G73,24,1)</f>
      </c>
      <c r="AA76">
        <f>MID(Результаты!$G73,25,1)</f>
      </c>
      <c r="AB76">
        <f>MID(Результаты!$G73,26,1)</f>
      </c>
      <c r="AC76">
        <f>MID(Результаты!$G73,27,1)</f>
      </c>
      <c r="AD76">
        <f>MID(Результаты!$G73,28,1)</f>
      </c>
      <c r="AE76">
        <f>MID(Результаты!$G73,29,1)</f>
      </c>
      <c r="AF76">
        <f>MID(Результаты!$G73,30,1)</f>
      </c>
      <c r="AG76">
        <f>MID(Результаты!$G73,31,1)</f>
      </c>
      <c r="AH76">
        <f>MID(Результаты!$G73,32,1)</f>
      </c>
      <c r="AI76">
        <f>MID(Результаты!$G73,33,1)</f>
      </c>
      <c r="AJ76">
        <f>MID(Результаты!$G73,34,1)</f>
      </c>
      <c r="AK76">
        <f>MID(Результаты!$G73,35,1)</f>
      </c>
      <c r="AL76">
        <f>MID(Результаты!$G73,36,1)</f>
      </c>
      <c r="AM76" t="e">
        <f>VALUE(MID(Результаты!$H73,1,1))</f>
        <v>#VALUE!</v>
      </c>
      <c r="AN76" t="e">
        <f>VALUE(MID(Результаты!$H73,2,1))</f>
        <v>#VALUE!</v>
      </c>
      <c r="AO76" t="e">
        <f>VALUE(MID(Результаты!$H73,3,1))</f>
        <v>#VALUE!</v>
      </c>
      <c r="AP76" t="e">
        <f>VALUE(MID(Результаты!$H73,4,1))</f>
        <v>#VALUE!</v>
      </c>
      <c r="AQ76" t="e">
        <f>VALUE(MID(Результаты!$H73,5,1))</f>
        <v>#VALUE!</v>
      </c>
      <c r="AR76" t="e">
        <f>VALUE(MID(Результаты!$H73,6,1))</f>
        <v>#VALUE!</v>
      </c>
      <c r="AS76" t="e">
        <f>VALUE(MID(Результаты!$H73,7,1))</f>
        <v>#VALUE!</v>
      </c>
      <c r="AT76" t="e">
        <f>VALUE(MID(Результаты!$H73,8,1))</f>
        <v>#VALUE!</v>
      </c>
      <c r="AU76" t="e">
        <f>VALUE(MID(Результаты!$I73,1,1))</f>
        <v>#VALUE!</v>
      </c>
      <c r="AV76" t="e">
        <f>VALUE(MID(Результаты!$I73,5,1))</f>
        <v>#VALUE!</v>
      </c>
      <c r="AW76" t="e">
        <f>VALUE(MID(Результаты!$I73,9,1))</f>
        <v>#VALUE!</v>
      </c>
      <c r="AX76" t="e">
        <f>VALUE(MID(Результаты!$I73,13,1))</f>
        <v>#VALUE!</v>
      </c>
      <c r="AY76" t="e">
        <f>VALUE(MID(Результаты!$I73,17,1))</f>
        <v>#VALUE!</v>
      </c>
      <c r="AZ76" t="e">
        <f>VALUE(MID(Результаты!$I73,21,1))</f>
        <v>#VALUE!</v>
      </c>
      <c r="BA76">
        <f>Результаты!J73</f>
        <v>0</v>
      </c>
      <c r="BB76">
        <f>Результаты!K73</f>
        <v>0</v>
      </c>
    </row>
    <row r="77" spans="1:54" ht="12.75">
      <c r="A77">
        <v>72</v>
      </c>
      <c r="B77" t="str">
        <f>Результаты!B74&amp;" "&amp;Результаты!C74&amp;" "&amp;Результаты!D74</f>
        <v>  </v>
      </c>
      <c r="C77">
        <f>MID(Результаты!$G74,1,1)</f>
      </c>
      <c r="D77">
        <f>MID(Результаты!$G74,2,1)</f>
      </c>
      <c r="E77">
        <f>MID(Результаты!$G74,3,1)</f>
      </c>
      <c r="F77">
        <f>MID(Результаты!$G74,4,1)</f>
      </c>
      <c r="G77">
        <f>MID(Результаты!$G74,5,1)</f>
      </c>
      <c r="H77">
        <f>MID(Результаты!$G74,6,1)</f>
      </c>
      <c r="I77">
        <f>MID(Результаты!$G74,7,1)</f>
      </c>
      <c r="J77">
        <f>MID(Результаты!$G74,8,1)</f>
      </c>
      <c r="K77">
        <f>MID(Результаты!$G74,9,1)</f>
      </c>
      <c r="L77">
        <f>MID(Результаты!$G74,10,1)</f>
      </c>
      <c r="M77">
        <f>MID(Результаты!$G74,11,1)</f>
      </c>
      <c r="N77">
        <f>MID(Результаты!$G74,12,1)</f>
      </c>
      <c r="O77">
        <f>MID(Результаты!$G74,13,1)</f>
      </c>
      <c r="P77">
        <f>MID(Результаты!$G74,14,1)</f>
      </c>
      <c r="Q77">
        <f>MID(Результаты!$G74,15,1)</f>
      </c>
      <c r="R77">
        <f>MID(Результаты!$G74,16,1)</f>
      </c>
      <c r="S77">
        <f>MID(Результаты!$G74,17,1)</f>
      </c>
      <c r="T77">
        <f>MID(Результаты!$G74,18,1)</f>
      </c>
      <c r="U77">
        <f>MID(Результаты!$G74,19,1)</f>
      </c>
      <c r="V77">
        <f>MID(Результаты!$G74,20,1)</f>
      </c>
      <c r="W77">
        <f>MID(Результаты!$G74,21,1)</f>
      </c>
      <c r="X77">
        <f>MID(Результаты!$G74,22,1)</f>
      </c>
      <c r="Y77">
        <f>MID(Результаты!$G74,23,1)</f>
      </c>
      <c r="Z77">
        <f>MID(Результаты!$G74,24,1)</f>
      </c>
      <c r="AA77">
        <f>MID(Результаты!$G74,25,1)</f>
      </c>
      <c r="AB77">
        <f>MID(Результаты!$G74,26,1)</f>
      </c>
      <c r="AC77">
        <f>MID(Результаты!$G74,27,1)</f>
      </c>
      <c r="AD77">
        <f>MID(Результаты!$G74,28,1)</f>
      </c>
      <c r="AE77">
        <f>MID(Результаты!$G74,29,1)</f>
      </c>
      <c r="AF77">
        <f>MID(Результаты!$G74,30,1)</f>
      </c>
      <c r="AG77">
        <f>MID(Результаты!$G74,31,1)</f>
      </c>
      <c r="AH77">
        <f>MID(Результаты!$G74,32,1)</f>
      </c>
      <c r="AI77">
        <f>MID(Результаты!$G74,33,1)</f>
      </c>
      <c r="AJ77">
        <f>MID(Результаты!$G74,34,1)</f>
      </c>
      <c r="AK77">
        <f>MID(Результаты!$G74,35,1)</f>
      </c>
      <c r="AL77">
        <f>MID(Результаты!$G74,36,1)</f>
      </c>
      <c r="AM77" t="e">
        <f>VALUE(MID(Результаты!$H74,1,1))</f>
        <v>#VALUE!</v>
      </c>
      <c r="AN77" t="e">
        <f>VALUE(MID(Результаты!$H74,2,1))</f>
        <v>#VALUE!</v>
      </c>
      <c r="AO77" t="e">
        <f>VALUE(MID(Результаты!$H74,3,1))</f>
        <v>#VALUE!</v>
      </c>
      <c r="AP77" t="e">
        <f>VALUE(MID(Результаты!$H74,4,1))</f>
        <v>#VALUE!</v>
      </c>
      <c r="AQ77" t="e">
        <f>VALUE(MID(Результаты!$H74,5,1))</f>
        <v>#VALUE!</v>
      </c>
      <c r="AR77" t="e">
        <f>VALUE(MID(Результаты!$H74,6,1))</f>
        <v>#VALUE!</v>
      </c>
      <c r="AS77" t="e">
        <f>VALUE(MID(Результаты!$H74,7,1))</f>
        <v>#VALUE!</v>
      </c>
      <c r="AT77" t="e">
        <f>VALUE(MID(Результаты!$H74,8,1))</f>
        <v>#VALUE!</v>
      </c>
      <c r="AU77" t="e">
        <f>VALUE(MID(Результаты!$I74,1,1))</f>
        <v>#VALUE!</v>
      </c>
      <c r="AV77" t="e">
        <f>VALUE(MID(Результаты!$I74,5,1))</f>
        <v>#VALUE!</v>
      </c>
      <c r="AW77" t="e">
        <f>VALUE(MID(Результаты!$I74,9,1))</f>
        <v>#VALUE!</v>
      </c>
      <c r="AX77" t="e">
        <f>VALUE(MID(Результаты!$I74,13,1))</f>
        <v>#VALUE!</v>
      </c>
      <c r="AY77" t="e">
        <f>VALUE(MID(Результаты!$I74,17,1))</f>
        <v>#VALUE!</v>
      </c>
      <c r="AZ77" t="e">
        <f>VALUE(MID(Результаты!$I74,21,1))</f>
        <v>#VALUE!</v>
      </c>
      <c r="BA77">
        <f>Результаты!J74</f>
        <v>0</v>
      </c>
      <c r="BB77">
        <f>Результаты!K74</f>
        <v>0</v>
      </c>
    </row>
    <row r="78" spans="1:54" ht="12.75">
      <c r="A78">
        <v>73</v>
      </c>
      <c r="B78" t="str">
        <f>Результаты!B75&amp;" "&amp;Результаты!C75&amp;" "&amp;Результаты!D75</f>
        <v>  </v>
      </c>
      <c r="C78">
        <f>MID(Результаты!$G75,1,1)</f>
      </c>
      <c r="D78">
        <f>MID(Результаты!$G75,2,1)</f>
      </c>
      <c r="E78">
        <f>MID(Результаты!$G75,3,1)</f>
      </c>
      <c r="F78">
        <f>MID(Результаты!$G75,4,1)</f>
      </c>
      <c r="G78">
        <f>MID(Результаты!$G75,5,1)</f>
      </c>
      <c r="H78">
        <f>MID(Результаты!$G75,6,1)</f>
      </c>
      <c r="I78">
        <f>MID(Результаты!$G75,7,1)</f>
      </c>
      <c r="J78">
        <f>MID(Результаты!$G75,8,1)</f>
      </c>
      <c r="K78">
        <f>MID(Результаты!$G75,9,1)</f>
      </c>
      <c r="L78">
        <f>MID(Результаты!$G75,10,1)</f>
      </c>
      <c r="M78">
        <f>MID(Результаты!$G75,11,1)</f>
      </c>
      <c r="N78">
        <f>MID(Результаты!$G75,12,1)</f>
      </c>
      <c r="O78">
        <f>MID(Результаты!$G75,13,1)</f>
      </c>
      <c r="P78">
        <f>MID(Результаты!$G75,14,1)</f>
      </c>
      <c r="Q78">
        <f>MID(Результаты!$G75,15,1)</f>
      </c>
      <c r="R78">
        <f>MID(Результаты!$G75,16,1)</f>
      </c>
      <c r="S78">
        <f>MID(Результаты!$G75,17,1)</f>
      </c>
      <c r="T78">
        <f>MID(Результаты!$G75,18,1)</f>
      </c>
      <c r="U78">
        <f>MID(Результаты!$G75,19,1)</f>
      </c>
      <c r="V78">
        <f>MID(Результаты!$G75,20,1)</f>
      </c>
      <c r="W78">
        <f>MID(Результаты!$G75,21,1)</f>
      </c>
      <c r="X78">
        <f>MID(Результаты!$G75,22,1)</f>
      </c>
      <c r="Y78">
        <f>MID(Результаты!$G75,23,1)</f>
      </c>
      <c r="Z78">
        <f>MID(Результаты!$G75,24,1)</f>
      </c>
      <c r="AA78">
        <f>MID(Результаты!$G75,25,1)</f>
      </c>
      <c r="AB78">
        <f>MID(Результаты!$G75,26,1)</f>
      </c>
      <c r="AC78">
        <f>MID(Результаты!$G75,27,1)</f>
      </c>
      <c r="AD78">
        <f>MID(Результаты!$G75,28,1)</f>
      </c>
      <c r="AE78">
        <f>MID(Результаты!$G75,29,1)</f>
      </c>
      <c r="AF78">
        <f>MID(Результаты!$G75,30,1)</f>
      </c>
      <c r="AG78">
        <f>MID(Результаты!$G75,31,1)</f>
      </c>
      <c r="AH78">
        <f>MID(Результаты!$G75,32,1)</f>
      </c>
      <c r="AI78">
        <f>MID(Результаты!$G75,33,1)</f>
      </c>
      <c r="AJ78">
        <f>MID(Результаты!$G75,34,1)</f>
      </c>
      <c r="AK78">
        <f>MID(Результаты!$G75,35,1)</f>
      </c>
      <c r="AL78">
        <f>MID(Результаты!$G75,36,1)</f>
      </c>
      <c r="AM78" t="e">
        <f>VALUE(MID(Результаты!$H75,1,1))</f>
        <v>#VALUE!</v>
      </c>
      <c r="AN78" t="e">
        <f>VALUE(MID(Результаты!$H75,2,1))</f>
        <v>#VALUE!</v>
      </c>
      <c r="AO78" t="e">
        <f>VALUE(MID(Результаты!$H75,3,1))</f>
        <v>#VALUE!</v>
      </c>
      <c r="AP78" t="e">
        <f>VALUE(MID(Результаты!$H75,4,1))</f>
        <v>#VALUE!</v>
      </c>
      <c r="AQ78" t="e">
        <f>VALUE(MID(Результаты!$H75,5,1))</f>
        <v>#VALUE!</v>
      </c>
      <c r="AR78" t="e">
        <f>VALUE(MID(Результаты!$H75,6,1))</f>
        <v>#VALUE!</v>
      </c>
      <c r="AS78" t="e">
        <f>VALUE(MID(Результаты!$H75,7,1))</f>
        <v>#VALUE!</v>
      </c>
      <c r="AT78" t="e">
        <f>VALUE(MID(Результаты!$H75,8,1))</f>
        <v>#VALUE!</v>
      </c>
      <c r="AU78" t="e">
        <f>VALUE(MID(Результаты!$I75,1,1))</f>
        <v>#VALUE!</v>
      </c>
      <c r="AV78" t="e">
        <f>VALUE(MID(Результаты!$I75,5,1))</f>
        <v>#VALUE!</v>
      </c>
      <c r="AW78" t="e">
        <f>VALUE(MID(Результаты!$I75,9,1))</f>
        <v>#VALUE!</v>
      </c>
      <c r="AX78" t="e">
        <f>VALUE(MID(Результаты!$I75,13,1))</f>
        <v>#VALUE!</v>
      </c>
      <c r="AY78" t="e">
        <f>VALUE(MID(Результаты!$I75,17,1))</f>
        <v>#VALUE!</v>
      </c>
      <c r="AZ78" t="e">
        <f>VALUE(MID(Результаты!$I75,21,1))</f>
        <v>#VALUE!</v>
      </c>
      <c r="BA78">
        <f>Результаты!J75</f>
        <v>0</v>
      </c>
      <c r="BB78">
        <f>Результаты!K75</f>
        <v>0</v>
      </c>
    </row>
    <row r="79" spans="1:54" ht="12.75">
      <c r="A79">
        <v>74</v>
      </c>
      <c r="B79" t="str">
        <f>Результаты!B76&amp;" "&amp;Результаты!C76&amp;" "&amp;Результаты!D76</f>
        <v>  </v>
      </c>
      <c r="C79">
        <f>MID(Результаты!$G76,1,1)</f>
      </c>
      <c r="D79">
        <f>MID(Результаты!$G76,2,1)</f>
      </c>
      <c r="E79">
        <f>MID(Результаты!$G76,3,1)</f>
      </c>
      <c r="F79">
        <f>MID(Результаты!$G76,4,1)</f>
      </c>
      <c r="G79">
        <f>MID(Результаты!$G76,5,1)</f>
      </c>
      <c r="H79">
        <f>MID(Результаты!$G76,6,1)</f>
      </c>
      <c r="I79">
        <f>MID(Результаты!$G76,7,1)</f>
      </c>
      <c r="J79">
        <f>MID(Результаты!$G76,8,1)</f>
      </c>
      <c r="K79">
        <f>MID(Результаты!$G76,9,1)</f>
      </c>
      <c r="L79">
        <f>MID(Результаты!$G76,10,1)</f>
      </c>
      <c r="M79">
        <f>MID(Результаты!$G76,11,1)</f>
      </c>
      <c r="N79">
        <f>MID(Результаты!$G76,12,1)</f>
      </c>
      <c r="O79">
        <f>MID(Результаты!$G76,13,1)</f>
      </c>
      <c r="P79">
        <f>MID(Результаты!$G76,14,1)</f>
      </c>
      <c r="Q79">
        <f>MID(Результаты!$G76,15,1)</f>
      </c>
      <c r="R79">
        <f>MID(Результаты!$G76,16,1)</f>
      </c>
      <c r="S79">
        <f>MID(Результаты!$G76,17,1)</f>
      </c>
      <c r="T79">
        <f>MID(Результаты!$G76,18,1)</f>
      </c>
      <c r="U79">
        <f>MID(Результаты!$G76,19,1)</f>
      </c>
      <c r="V79">
        <f>MID(Результаты!$G76,20,1)</f>
      </c>
      <c r="W79">
        <f>MID(Результаты!$G76,21,1)</f>
      </c>
      <c r="X79">
        <f>MID(Результаты!$G76,22,1)</f>
      </c>
      <c r="Y79">
        <f>MID(Результаты!$G76,23,1)</f>
      </c>
      <c r="Z79">
        <f>MID(Результаты!$G76,24,1)</f>
      </c>
      <c r="AA79">
        <f>MID(Результаты!$G76,25,1)</f>
      </c>
      <c r="AB79">
        <f>MID(Результаты!$G76,26,1)</f>
      </c>
      <c r="AC79">
        <f>MID(Результаты!$G76,27,1)</f>
      </c>
      <c r="AD79">
        <f>MID(Результаты!$G76,28,1)</f>
      </c>
      <c r="AE79">
        <f>MID(Результаты!$G76,29,1)</f>
      </c>
      <c r="AF79">
        <f>MID(Результаты!$G76,30,1)</f>
      </c>
      <c r="AG79">
        <f>MID(Результаты!$G76,31,1)</f>
      </c>
      <c r="AH79">
        <f>MID(Результаты!$G76,32,1)</f>
      </c>
      <c r="AI79">
        <f>MID(Результаты!$G76,33,1)</f>
      </c>
      <c r="AJ79">
        <f>MID(Результаты!$G76,34,1)</f>
      </c>
      <c r="AK79">
        <f>MID(Результаты!$G76,35,1)</f>
      </c>
      <c r="AL79">
        <f>MID(Результаты!$G76,36,1)</f>
      </c>
      <c r="AM79" t="e">
        <f>VALUE(MID(Результаты!$H76,1,1))</f>
        <v>#VALUE!</v>
      </c>
      <c r="AN79" t="e">
        <f>VALUE(MID(Результаты!$H76,2,1))</f>
        <v>#VALUE!</v>
      </c>
      <c r="AO79" t="e">
        <f>VALUE(MID(Результаты!$H76,3,1))</f>
        <v>#VALUE!</v>
      </c>
      <c r="AP79" t="e">
        <f>VALUE(MID(Результаты!$H76,4,1))</f>
        <v>#VALUE!</v>
      </c>
      <c r="AQ79" t="e">
        <f>VALUE(MID(Результаты!$H76,5,1))</f>
        <v>#VALUE!</v>
      </c>
      <c r="AR79" t="e">
        <f>VALUE(MID(Результаты!$H76,6,1))</f>
        <v>#VALUE!</v>
      </c>
      <c r="AS79" t="e">
        <f>VALUE(MID(Результаты!$H76,7,1))</f>
        <v>#VALUE!</v>
      </c>
      <c r="AT79" t="e">
        <f>VALUE(MID(Результаты!$H76,8,1))</f>
        <v>#VALUE!</v>
      </c>
      <c r="AU79" t="e">
        <f>VALUE(MID(Результаты!$I76,1,1))</f>
        <v>#VALUE!</v>
      </c>
      <c r="AV79" t="e">
        <f>VALUE(MID(Результаты!$I76,5,1))</f>
        <v>#VALUE!</v>
      </c>
      <c r="AW79" t="e">
        <f>VALUE(MID(Результаты!$I76,9,1))</f>
        <v>#VALUE!</v>
      </c>
      <c r="AX79" t="e">
        <f>VALUE(MID(Результаты!$I76,13,1))</f>
        <v>#VALUE!</v>
      </c>
      <c r="AY79" t="e">
        <f>VALUE(MID(Результаты!$I76,17,1))</f>
        <v>#VALUE!</v>
      </c>
      <c r="AZ79" t="e">
        <f>VALUE(MID(Результаты!$I76,21,1))</f>
        <v>#VALUE!</v>
      </c>
      <c r="BA79">
        <f>Результаты!J76</f>
        <v>0</v>
      </c>
      <c r="BB79">
        <f>Результаты!K76</f>
        <v>0</v>
      </c>
    </row>
    <row r="80" spans="1:54" ht="12.75">
      <c r="A80">
        <v>75</v>
      </c>
      <c r="B80" t="str">
        <f>Результаты!B77&amp;" "&amp;Результаты!C77&amp;" "&amp;Результаты!D77</f>
        <v>  </v>
      </c>
      <c r="C80">
        <f>MID(Результаты!$G77,1,1)</f>
      </c>
      <c r="D80">
        <f>MID(Результаты!$G77,2,1)</f>
      </c>
      <c r="E80">
        <f>MID(Результаты!$G77,3,1)</f>
      </c>
      <c r="F80">
        <f>MID(Результаты!$G77,4,1)</f>
      </c>
      <c r="G80">
        <f>MID(Результаты!$G77,5,1)</f>
      </c>
      <c r="H80">
        <f>MID(Результаты!$G77,6,1)</f>
      </c>
      <c r="I80">
        <f>MID(Результаты!$G77,7,1)</f>
      </c>
      <c r="J80">
        <f>MID(Результаты!$G77,8,1)</f>
      </c>
      <c r="K80">
        <f>MID(Результаты!$G77,9,1)</f>
      </c>
      <c r="L80">
        <f>MID(Результаты!$G77,10,1)</f>
      </c>
      <c r="M80">
        <f>MID(Результаты!$G77,11,1)</f>
      </c>
      <c r="N80">
        <f>MID(Результаты!$G77,12,1)</f>
      </c>
      <c r="O80">
        <f>MID(Результаты!$G77,13,1)</f>
      </c>
      <c r="P80">
        <f>MID(Результаты!$G77,14,1)</f>
      </c>
      <c r="Q80">
        <f>MID(Результаты!$G77,15,1)</f>
      </c>
      <c r="R80">
        <f>MID(Результаты!$G77,16,1)</f>
      </c>
      <c r="S80">
        <f>MID(Результаты!$G77,17,1)</f>
      </c>
      <c r="T80">
        <f>MID(Результаты!$G77,18,1)</f>
      </c>
      <c r="U80">
        <f>MID(Результаты!$G77,19,1)</f>
      </c>
      <c r="V80">
        <f>MID(Результаты!$G77,20,1)</f>
      </c>
      <c r="W80">
        <f>MID(Результаты!$G77,21,1)</f>
      </c>
      <c r="X80">
        <f>MID(Результаты!$G77,22,1)</f>
      </c>
      <c r="Y80">
        <f>MID(Результаты!$G77,23,1)</f>
      </c>
      <c r="Z80">
        <f>MID(Результаты!$G77,24,1)</f>
      </c>
      <c r="AA80">
        <f>MID(Результаты!$G77,25,1)</f>
      </c>
      <c r="AB80">
        <f>MID(Результаты!$G77,26,1)</f>
      </c>
      <c r="AC80">
        <f>MID(Результаты!$G77,27,1)</f>
      </c>
      <c r="AD80">
        <f>MID(Результаты!$G77,28,1)</f>
      </c>
      <c r="AE80">
        <f>MID(Результаты!$G77,29,1)</f>
      </c>
      <c r="AF80">
        <f>MID(Результаты!$G77,30,1)</f>
      </c>
      <c r="AG80">
        <f>MID(Результаты!$G77,31,1)</f>
      </c>
      <c r="AH80">
        <f>MID(Результаты!$G77,32,1)</f>
      </c>
      <c r="AI80">
        <f>MID(Результаты!$G77,33,1)</f>
      </c>
      <c r="AJ80">
        <f>MID(Результаты!$G77,34,1)</f>
      </c>
      <c r="AK80">
        <f>MID(Результаты!$G77,35,1)</f>
      </c>
      <c r="AL80">
        <f>MID(Результаты!$G77,36,1)</f>
      </c>
      <c r="AM80" t="e">
        <f>VALUE(MID(Результаты!$H77,1,1))</f>
        <v>#VALUE!</v>
      </c>
      <c r="AN80" t="e">
        <f>VALUE(MID(Результаты!$H77,2,1))</f>
        <v>#VALUE!</v>
      </c>
      <c r="AO80" t="e">
        <f>VALUE(MID(Результаты!$H77,3,1))</f>
        <v>#VALUE!</v>
      </c>
      <c r="AP80" t="e">
        <f>VALUE(MID(Результаты!$H77,4,1))</f>
        <v>#VALUE!</v>
      </c>
      <c r="AQ80" t="e">
        <f>VALUE(MID(Результаты!$H77,5,1))</f>
        <v>#VALUE!</v>
      </c>
      <c r="AR80" t="e">
        <f>VALUE(MID(Результаты!$H77,6,1))</f>
        <v>#VALUE!</v>
      </c>
      <c r="AS80" t="e">
        <f>VALUE(MID(Результаты!$H77,7,1))</f>
        <v>#VALUE!</v>
      </c>
      <c r="AT80" t="e">
        <f>VALUE(MID(Результаты!$H77,8,1))</f>
        <v>#VALUE!</v>
      </c>
      <c r="AU80" t="e">
        <f>VALUE(MID(Результаты!$I77,1,1))</f>
        <v>#VALUE!</v>
      </c>
      <c r="AV80" t="e">
        <f>VALUE(MID(Результаты!$I77,5,1))</f>
        <v>#VALUE!</v>
      </c>
      <c r="AW80" t="e">
        <f>VALUE(MID(Результаты!$I77,9,1))</f>
        <v>#VALUE!</v>
      </c>
      <c r="AX80" t="e">
        <f>VALUE(MID(Результаты!$I77,13,1))</f>
        <v>#VALUE!</v>
      </c>
      <c r="AY80" t="e">
        <f>VALUE(MID(Результаты!$I77,17,1))</f>
        <v>#VALUE!</v>
      </c>
      <c r="AZ80" t="e">
        <f>VALUE(MID(Результаты!$I77,21,1))</f>
        <v>#VALUE!</v>
      </c>
      <c r="BA80">
        <f>Результаты!J77</f>
        <v>0</v>
      </c>
      <c r="BB80">
        <f>Результаты!K77</f>
        <v>0</v>
      </c>
    </row>
    <row r="81" spans="1:54" ht="12.75">
      <c r="A81">
        <v>76</v>
      </c>
      <c r="B81" t="str">
        <f>Результаты!B78&amp;" "&amp;Результаты!C78&amp;" "&amp;Результаты!D78</f>
        <v>  </v>
      </c>
      <c r="C81">
        <f>MID(Результаты!$G78,1,1)</f>
      </c>
      <c r="D81">
        <f>MID(Результаты!$G78,2,1)</f>
      </c>
      <c r="E81">
        <f>MID(Результаты!$G78,3,1)</f>
      </c>
      <c r="F81">
        <f>MID(Результаты!$G78,4,1)</f>
      </c>
      <c r="G81">
        <f>MID(Результаты!$G78,5,1)</f>
      </c>
      <c r="H81">
        <f>MID(Результаты!$G78,6,1)</f>
      </c>
      <c r="I81">
        <f>MID(Результаты!$G78,7,1)</f>
      </c>
      <c r="J81">
        <f>MID(Результаты!$G78,8,1)</f>
      </c>
      <c r="K81">
        <f>MID(Результаты!$G78,9,1)</f>
      </c>
      <c r="L81">
        <f>MID(Результаты!$G78,10,1)</f>
      </c>
      <c r="M81">
        <f>MID(Результаты!$G78,11,1)</f>
      </c>
      <c r="N81">
        <f>MID(Результаты!$G78,12,1)</f>
      </c>
      <c r="O81">
        <f>MID(Результаты!$G78,13,1)</f>
      </c>
      <c r="P81">
        <f>MID(Результаты!$G78,14,1)</f>
      </c>
      <c r="Q81">
        <f>MID(Результаты!$G78,15,1)</f>
      </c>
      <c r="R81">
        <f>MID(Результаты!$G78,16,1)</f>
      </c>
      <c r="S81">
        <f>MID(Результаты!$G78,17,1)</f>
      </c>
      <c r="T81">
        <f>MID(Результаты!$G78,18,1)</f>
      </c>
      <c r="U81">
        <f>MID(Результаты!$G78,19,1)</f>
      </c>
      <c r="V81">
        <f>MID(Результаты!$G78,20,1)</f>
      </c>
      <c r="W81">
        <f>MID(Результаты!$G78,21,1)</f>
      </c>
      <c r="X81">
        <f>MID(Результаты!$G78,22,1)</f>
      </c>
      <c r="Y81">
        <f>MID(Результаты!$G78,23,1)</f>
      </c>
      <c r="Z81">
        <f>MID(Результаты!$G78,24,1)</f>
      </c>
      <c r="AA81">
        <f>MID(Результаты!$G78,25,1)</f>
      </c>
      <c r="AB81">
        <f>MID(Результаты!$G78,26,1)</f>
      </c>
      <c r="AC81">
        <f>MID(Результаты!$G78,27,1)</f>
      </c>
      <c r="AD81">
        <f>MID(Результаты!$G78,28,1)</f>
      </c>
      <c r="AE81">
        <f>MID(Результаты!$G78,29,1)</f>
      </c>
      <c r="AF81">
        <f>MID(Результаты!$G78,30,1)</f>
      </c>
      <c r="AG81">
        <f>MID(Результаты!$G78,31,1)</f>
      </c>
      <c r="AH81">
        <f>MID(Результаты!$G78,32,1)</f>
      </c>
      <c r="AI81">
        <f>MID(Результаты!$G78,33,1)</f>
      </c>
      <c r="AJ81">
        <f>MID(Результаты!$G78,34,1)</f>
      </c>
      <c r="AK81">
        <f>MID(Результаты!$G78,35,1)</f>
      </c>
      <c r="AL81">
        <f>MID(Результаты!$G78,36,1)</f>
      </c>
      <c r="AM81" t="e">
        <f>VALUE(MID(Результаты!$H78,1,1))</f>
        <v>#VALUE!</v>
      </c>
      <c r="AN81" t="e">
        <f>VALUE(MID(Результаты!$H78,2,1))</f>
        <v>#VALUE!</v>
      </c>
      <c r="AO81" t="e">
        <f>VALUE(MID(Результаты!$H78,3,1))</f>
        <v>#VALUE!</v>
      </c>
      <c r="AP81" t="e">
        <f>VALUE(MID(Результаты!$H78,4,1))</f>
        <v>#VALUE!</v>
      </c>
      <c r="AQ81" t="e">
        <f>VALUE(MID(Результаты!$H78,5,1))</f>
        <v>#VALUE!</v>
      </c>
      <c r="AR81" t="e">
        <f>VALUE(MID(Результаты!$H78,6,1))</f>
        <v>#VALUE!</v>
      </c>
      <c r="AS81" t="e">
        <f>VALUE(MID(Результаты!$H78,7,1))</f>
        <v>#VALUE!</v>
      </c>
      <c r="AT81" t="e">
        <f>VALUE(MID(Результаты!$H78,8,1))</f>
        <v>#VALUE!</v>
      </c>
      <c r="AU81" t="e">
        <f>VALUE(MID(Результаты!$I78,1,1))</f>
        <v>#VALUE!</v>
      </c>
      <c r="AV81" t="e">
        <f>VALUE(MID(Результаты!$I78,5,1))</f>
        <v>#VALUE!</v>
      </c>
      <c r="AW81" t="e">
        <f>VALUE(MID(Результаты!$I78,9,1))</f>
        <v>#VALUE!</v>
      </c>
      <c r="AX81" t="e">
        <f>VALUE(MID(Результаты!$I78,13,1))</f>
        <v>#VALUE!</v>
      </c>
      <c r="AY81" t="e">
        <f>VALUE(MID(Результаты!$I78,17,1))</f>
        <v>#VALUE!</v>
      </c>
      <c r="AZ81" t="e">
        <f>VALUE(MID(Результаты!$I78,21,1))</f>
        <v>#VALUE!</v>
      </c>
      <c r="BA81">
        <f>Результаты!J78</f>
        <v>0</v>
      </c>
      <c r="BB81">
        <f>Результаты!K78</f>
        <v>0</v>
      </c>
    </row>
    <row r="82" spans="1:54" ht="12.75">
      <c r="A82">
        <v>77</v>
      </c>
      <c r="B82" t="str">
        <f>Результаты!B79&amp;" "&amp;Результаты!C79&amp;" "&amp;Результаты!D79</f>
        <v>  </v>
      </c>
      <c r="C82">
        <f>MID(Результаты!$G79,1,1)</f>
      </c>
      <c r="D82">
        <f>MID(Результаты!$G79,2,1)</f>
      </c>
      <c r="E82">
        <f>MID(Результаты!$G79,3,1)</f>
      </c>
      <c r="F82">
        <f>MID(Результаты!$G79,4,1)</f>
      </c>
      <c r="G82">
        <f>MID(Результаты!$G79,5,1)</f>
      </c>
      <c r="H82">
        <f>MID(Результаты!$G79,6,1)</f>
      </c>
      <c r="I82">
        <f>MID(Результаты!$G79,7,1)</f>
      </c>
      <c r="J82">
        <f>MID(Результаты!$G79,8,1)</f>
      </c>
      <c r="K82">
        <f>MID(Результаты!$G79,9,1)</f>
      </c>
      <c r="L82">
        <f>MID(Результаты!$G79,10,1)</f>
      </c>
      <c r="M82">
        <f>MID(Результаты!$G79,11,1)</f>
      </c>
      <c r="N82">
        <f>MID(Результаты!$G79,12,1)</f>
      </c>
      <c r="O82">
        <f>MID(Результаты!$G79,13,1)</f>
      </c>
      <c r="P82">
        <f>MID(Результаты!$G79,14,1)</f>
      </c>
      <c r="Q82">
        <f>MID(Результаты!$G79,15,1)</f>
      </c>
      <c r="R82">
        <f>MID(Результаты!$G79,16,1)</f>
      </c>
      <c r="S82">
        <f>MID(Результаты!$G79,17,1)</f>
      </c>
      <c r="T82">
        <f>MID(Результаты!$G79,18,1)</f>
      </c>
      <c r="U82">
        <f>MID(Результаты!$G79,19,1)</f>
      </c>
      <c r="V82">
        <f>MID(Результаты!$G79,20,1)</f>
      </c>
      <c r="W82">
        <f>MID(Результаты!$G79,21,1)</f>
      </c>
      <c r="X82">
        <f>MID(Результаты!$G79,22,1)</f>
      </c>
      <c r="Y82">
        <f>MID(Результаты!$G79,23,1)</f>
      </c>
      <c r="Z82">
        <f>MID(Результаты!$G79,24,1)</f>
      </c>
      <c r="AA82">
        <f>MID(Результаты!$G79,25,1)</f>
      </c>
      <c r="AB82">
        <f>MID(Результаты!$G79,26,1)</f>
      </c>
      <c r="AC82">
        <f>MID(Результаты!$G79,27,1)</f>
      </c>
      <c r="AD82">
        <f>MID(Результаты!$G79,28,1)</f>
      </c>
      <c r="AE82">
        <f>MID(Результаты!$G79,29,1)</f>
      </c>
      <c r="AF82">
        <f>MID(Результаты!$G79,30,1)</f>
      </c>
      <c r="AG82">
        <f>MID(Результаты!$G79,31,1)</f>
      </c>
      <c r="AH82">
        <f>MID(Результаты!$G79,32,1)</f>
      </c>
      <c r="AI82">
        <f>MID(Результаты!$G79,33,1)</f>
      </c>
      <c r="AJ82">
        <f>MID(Результаты!$G79,34,1)</f>
      </c>
      <c r="AK82">
        <f>MID(Результаты!$G79,35,1)</f>
      </c>
      <c r="AL82">
        <f>MID(Результаты!$G79,36,1)</f>
      </c>
      <c r="AM82" t="e">
        <f>VALUE(MID(Результаты!$H79,1,1))</f>
        <v>#VALUE!</v>
      </c>
      <c r="AN82" t="e">
        <f>VALUE(MID(Результаты!$H79,2,1))</f>
        <v>#VALUE!</v>
      </c>
      <c r="AO82" t="e">
        <f>VALUE(MID(Результаты!$H79,3,1))</f>
        <v>#VALUE!</v>
      </c>
      <c r="AP82" t="e">
        <f>VALUE(MID(Результаты!$H79,4,1))</f>
        <v>#VALUE!</v>
      </c>
      <c r="AQ82" t="e">
        <f>VALUE(MID(Результаты!$H79,5,1))</f>
        <v>#VALUE!</v>
      </c>
      <c r="AR82" t="e">
        <f>VALUE(MID(Результаты!$H79,6,1))</f>
        <v>#VALUE!</v>
      </c>
      <c r="AS82" t="e">
        <f>VALUE(MID(Результаты!$H79,7,1))</f>
        <v>#VALUE!</v>
      </c>
      <c r="AT82" t="e">
        <f>VALUE(MID(Результаты!$H79,8,1))</f>
        <v>#VALUE!</v>
      </c>
      <c r="AU82" t="e">
        <f>VALUE(MID(Результаты!$I79,1,1))</f>
        <v>#VALUE!</v>
      </c>
      <c r="AV82" t="e">
        <f>VALUE(MID(Результаты!$I79,5,1))</f>
        <v>#VALUE!</v>
      </c>
      <c r="AW82" t="e">
        <f>VALUE(MID(Результаты!$I79,9,1))</f>
        <v>#VALUE!</v>
      </c>
      <c r="AX82" t="e">
        <f>VALUE(MID(Результаты!$I79,13,1))</f>
        <v>#VALUE!</v>
      </c>
      <c r="AY82" t="e">
        <f>VALUE(MID(Результаты!$I79,17,1))</f>
        <v>#VALUE!</v>
      </c>
      <c r="AZ82" t="e">
        <f>VALUE(MID(Результаты!$I79,21,1))</f>
        <v>#VALUE!</v>
      </c>
      <c r="BA82">
        <f>Результаты!J79</f>
        <v>0</v>
      </c>
      <c r="BB82">
        <f>Результаты!K79</f>
        <v>0</v>
      </c>
    </row>
    <row r="83" spans="1:54" ht="12.75">
      <c r="A83">
        <v>78</v>
      </c>
      <c r="B83" t="str">
        <f>Результаты!B80&amp;" "&amp;Результаты!C80&amp;" "&amp;Результаты!D80</f>
        <v>  </v>
      </c>
      <c r="C83">
        <f>MID(Результаты!$G80,1,1)</f>
      </c>
      <c r="D83">
        <f>MID(Результаты!$G80,2,1)</f>
      </c>
      <c r="E83">
        <f>MID(Результаты!$G80,3,1)</f>
      </c>
      <c r="F83">
        <f>MID(Результаты!$G80,4,1)</f>
      </c>
      <c r="G83">
        <f>MID(Результаты!$G80,5,1)</f>
      </c>
      <c r="H83">
        <f>MID(Результаты!$G80,6,1)</f>
      </c>
      <c r="I83">
        <f>MID(Результаты!$G80,7,1)</f>
      </c>
      <c r="J83">
        <f>MID(Результаты!$G80,8,1)</f>
      </c>
      <c r="K83">
        <f>MID(Результаты!$G80,9,1)</f>
      </c>
      <c r="L83">
        <f>MID(Результаты!$G80,10,1)</f>
      </c>
      <c r="M83">
        <f>MID(Результаты!$G80,11,1)</f>
      </c>
      <c r="N83">
        <f>MID(Результаты!$G80,12,1)</f>
      </c>
      <c r="O83">
        <f>MID(Результаты!$G80,13,1)</f>
      </c>
      <c r="P83">
        <f>MID(Результаты!$G80,14,1)</f>
      </c>
      <c r="Q83">
        <f>MID(Результаты!$G80,15,1)</f>
      </c>
      <c r="R83">
        <f>MID(Результаты!$G80,16,1)</f>
      </c>
      <c r="S83">
        <f>MID(Результаты!$G80,17,1)</f>
      </c>
      <c r="T83">
        <f>MID(Результаты!$G80,18,1)</f>
      </c>
      <c r="U83">
        <f>MID(Результаты!$G80,19,1)</f>
      </c>
      <c r="V83">
        <f>MID(Результаты!$G80,20,1)</f>
      </c>
      <c r="W83">
        <f>MID(Результаты!$G80,21,1)</f>
      </c>
      <c r="X83">
        <f>MID(Результаты!$G80,22,1)</f>
      </c>
      <c r="Y83">
        <f>MID(Результаты!$G80,23,1)</f>
      </c>
      <c r="Z83">
        <f>MID(Результаты!$G80,24,1)</f>
      </c>
      <c r="AA83">
        <f>MID(Результаты!$G80,25,1)</f>
      </c>
      <c r="AB83">
        <f>MID(Результаты!$G80,26,1)</f>
      </c>
      <c r="AC83">
        <f>MID(Результаты!$G80,27,1)</f>
      </c>
      <c r="AD83">
        <f>MID(Результаты!$G80,28,1)</f>
      </c>
      <c r="AE83">
        <f>MID(Результаты!$G80,29,1)</f>
      </c>
      <c r="AF83">
        <f>MID(Результаты!$G80,30,1)</f>
      </c>
      <c r="AG83">
        <f>MID(Результаты!$G80,31,1)</f>
      </c>
      <c r="AH83">
        <f>MID(Результаты!$G80,32,1)</f>
      </c>
      <c r="AI83">
        <f>MID(Результаты!$G80,33,1)</f>
      </c>
      <c r="AJ83">
        <f>MID(Результаты!$G80,34,1)</f>
      </c>
      <c r="AK83">
        <f>MID(Результаты!$G80,35,1)</f>
      </c>
      <c r="AL83">
        <f>MID(Результаты!$G80,36,1)</f>
      </c>
      <c r="AM83" t="e">
        <f>VALUE(MID(Результаты!$H80,1,1))</f>
        <v>#VALUE!</v>
      </c>
      <c r="AN83" t="e">
        <f>VALUE(MID(Результаты!$H80,2,1))</f>
        <v>#VALUE!</v>
      </c>
      <c r="AO83" t="e">
        <f>VALUE(MID(Результаты!$H80,3,1))</f>
        <v>#VALUE!</v>
      </c>
      <c r="AP83" t="e">
        <f>VALUE(MID(Результаты!$H80,4,1))</f>
        <v>#VALUE!</v>
      </c>
      <c r="AQ83" t="e">
        <f>VALUE(MID(Результаты!$H80,5,1))</f>
        <v>#VALUE!</v>
      </c>
      <c r="AR83" t="e">
        <f>VALUE(MID(Результаты!$H80,6,1))</f>
        <v>#VALUE!</v>
      </c>
      <c r="AS83" t="e">
        <f>VALUE(MID(Результаты!$H80,7,1))</f>
        <v>#VALUE!</v>
      </c>
      <c r="AT83" t="e">
        <f>VALUE(MID(Результаты!$H80,8,1))</f>
        <v>#VALUE!</v>
      </c>
      <c r="AU83" t="e">
        <f>VALUE(MID(Результаты!$I80,1,1))</f>
        <v>#VALUE!</v>
      </c>
      <c r="AV83" t="e">
        <f>VALUE(MID(Результаты!$I80,5,1))</f>
        <v>#VALUE!</v>
      </c>
      <c r="AW83" t="e">
        <f>VALUE(MID(Результаты!$I80,9,1))</f>
        <v>#VALUE!</v>
      </c>
      <c r="AX83" t="e">
        <f>VALUE(MID(Результаты!$I80,13,1))</f>
        <v>#VALUE!</v>
      </c>
      <c r="AY83" t="e">
        <f>VALUE(MID(Результаты!$I80,17,1))</f>
        <v>#VALUE!</v>
      </c>
      <c r="AZ83" t="e">
        <f>VALUE(MID(Результаты!$I80,21,1))</f>
        <v>#VALUE!</v>
      </c>
      <c r="BA83">
        <f>Результаты!J80</f>
        <v>0</v>
      </c>
      <c r="BB83">
        <f>Результаты!K80</f>
        <v>0</v>
      </c>
    </row>
    <row r="84" spans="1:54" ht="12.75">
      <c r="A84">
        <v>79</v>
      </c>
      <c r="B84" t="str">
        <f>Результаты!B81&amp;" "&amp;Результаты!C81&amp;" "&amp;Результаты!D81</f>
        <v>  </v>
      </c>
      <c r="C84">
        <f>MID(Результаты!$G81,1,1)</f>
      </c>
      <c r="D84">
        <f>MID(Результаты!$G81,2,1)</f>
      </c>
      <c r="E84">
        <f>MID(Результаты!$G81,3,1)</f>
      </c>
      <c r="F84">
        <f>MID(Результаты!$G81,4,1)</f>
      </c>
      <c r="G84">
        <f>MID(Результаты!$G81,5,1)</f>
      </c>
      <c r="H84">
        <f>MID(Результаты!$G81,6,1)</f>
      </c>
      <c r="I84">
        <f>MID(Результаты!$G81,7,1)</f>
      </c>
      <c r="J84">
        <f>MID(Результаты!$G81,8,1)</f>
      </c>
      <c r="K84">
        <f>MID(Результаты!$G81,9,1)</f>
      </c>
      <c r="L84">
        <f>MID(Результаты!$G81,10,1)</f>
      </c>
      <c r="M84">
        <f>MID(Результаты!$G81,11,1)</f>
      </c>
      <c r="N84">
        <f>MID(Результаты!$G81,12,1)</f>
      </c>
      <c r="O84">
        <f>MID(Результаты!$G81,13,1)</f>
      </c>
      <c r="P84">
        <f>MID(Результаты!$G81,14,1)</f>
      </c>
      <c r="Q84">
        <f>MID(Результаты!$G81,15,1)</f>
      </c>
      <c r="R84">
        <f>MID(Результаты!$G81,16,1)</f>
      </c>
      <c r="S84">
        <f>MID(Результаты!$G81,17,1)</f>
      </c>
      <c r="T84">
        <f>MID(Результаты!$G81,18,1)</f>
      </c>
      <c r="U84">
        <f>MID(Результаты!$G81,19,1)</f>
      </c>
      <c r="V84">
        <f>MID(Результаты!$G81,20,1)</f>
      </c>
      <c r="W84">
        <f>MID(Результаты!$G81,21,1)</f>
      </c>
      <c r="X84">
        <f>MID(Результаты!$G81,22,1)</f>
      </c>
      <c r="Y84">
        <f>MID(Результаты!$G81,23,1)</f>
      </c>
      <c r="Z84">
        <f>MID(Результаты!$G81,24,1)</f>
      </c>
      <c r="AA84">
        <f>MID(Результаты!$G81,25,1)</f>
      </c>
      <c r="AB84">
        <f>MID(Результаты!$G81,26,1)</f>
      </c>
      <c r="AC84">
        <f>MID(Результаты!$G81,27,1)</f>
      </c>
      <c r="AD84">
        <f>MID(Результаты!$G81,28,1)</f>
      </c>
      <c r="AE84">
        <f>MID(Результаты!$G81,29,1)</f>
      </c>
      <c r="AF84">
        <f>MID(Результаты!$G81,30,1)</f>
      </c>
      <c r="AG84">
        <f>MID(Результаты!$G81,31,1)</f>
      </c>
      <c r="AH84">
        <f>MID(Результаты!$G81,32,1)</f>
      </c>
      <c r="AI84">
        <f>MID(Результаты!$G81,33,1)</f>
      </c>
      <c r="AJ84">
        <f>MID(Результаты!$G81,34,1)</f>
      </c>
      <c r="AK84">
        <f>MID(Результаты!$G81,35,1)</f>
      </c>
      <c r="AL84">
        <f>MID(Результаты!$G81,36,1)</f>
      </c>
      <c r="AM84" t="e">
        <f>VALUE(MID(Результаты!$H81,1,1))</f>
        <v>#VALUE!</v>
      </c>
      <c r="AN84" t="e">
        <f>VALUE(MID(Результаты!$H81,2,1))</f>
        <v>#VALUE!</v>
      </c>
      <c r="AO84" t="e">
        <f>VALUE(MID(Результаты!$H81,3,1))</f>
        <v>#VALUE!</v>
      </c>
      <c r="AP84" t="e">
        <f>VALUE(MID(Результаты!$H81,4,1))</f>
        <v>#VALUE!</v>
      </c>
      <c r="AQ84" t="e">
        <f>VALUE(MID(Результаты!$H81,5,1))</f>
        <v>#VALUE!</v>
      </c>
      <c r="AR84" t="e">
        <f>VALUE(MID(Результаты!$H81,6,1))</f>
        <v>#VALUE!</v>
      </c>
      <c r="AS84" t="e">
        <f>VALUE(MID(Результаты!$H81,7,1))</f>
        <v>#VALUE!</v>
      </c>
      <c r="AT84" t="e">
        <f>VALUE(MID(Результаты!$H81,8,1))</f>
        <v>#VALUE!</v>
      </c>
      <c r="AU84" t="e">
        <f>VALUE(MID(Результаты!$I81,1,1))</f>
        <v>#VALUE!</v>
      </c>
      <c r="AV84" t="e">
        <f>VALUE(MID(Результаты!$I81,5,1))</f>
        <v>#VALUE!</v>
      </c>
      <c r="AW84" t="e">
        <f>VALUE(MID(Результаты!$I81,9,1))</f>
        <v>#VALUE!</v>
      </c>
      <c r="AX84" t="e">
        <f>VALUE(MID(Результаты!$I81,13,1))</f>
        <v>#VALUE!</v>
      </c>
      <c r="AY84" t="e">
        <f>VALUE(MID(Результаты!$I81,17,1))</f>
        <v>#VALUE!</v>
      </c>
      <c r="AZ84" t="e">
        <f>VALUE(MID(Результаты!$I81,21,1))</f>
        <v>#VALUE!</v>
      </c>
      <c r="BA84">
        <f>Результаты!J81</f>
        <v>0</v>
      </c>
      <c r="BB84">
        <f>Результаты!K81</f>
        <v>0</v>
      </c>
    </row>
    <row r="85" spans="1:54" ht="12.75">
      <c r="A85">
        <v>80</v>
      </c>
      <c r="B85" t="str">
        <f>Результаты!B82&amp;" "&amp;Результаты!C82&amp;" "&amp;Результаты!D82</f>
        <v>  </v>
      </c>
      <c r="C85">
        <f>MID(Результаты!$G82,1,1)</f>
      </c>
      <c r="D85">
        <f>MID(Результаты!$G82,2,1)</f>
      </c>
      <c r="E85">
        <f>MID(Результаты!$G82,3,1)</f>
      </c>
      <c r="F85">
        <f>MID(Результаты!$G82,4,1)</f>
      </c>
      <c r="G85">
        <f>MID(Результаты!$G82,5,1)</f>
      </c>
      <c r="H85">
        <f>MID(Результаты!$G82,6,1)</f>
      </c>
      <c r="I85">
        <f>MID(Результаты!$G82,7,1)</f>
      </c>
      <c r="J85">
        <f>MID(Результаты!$G82,8,1)</f>
      </c>
      <c r="K85">
        <f>MID(Результаты!$G82,9,1)</f>
      </c>
      <c r="L85">
        <f>MID(Результаты!$G82,10,1)</f>
      </c>
      <c r="M85">
        <f>MID(Результаты!$G82,11,1)</f>
      </c>
      <c r="N85">
        <f>MID(Результаты!$G82,12,1)</f>
      </c>
      <c r="O85">
        <f>MID(Результаты!$G82,13,1)</f>
      </c>
      <c r="P85">
        <f>MID(Результаты!$G82,14,1)</f>
      </c>
      <c r="Q85">
        <f>MID(Результаты!$G82,15,1)</f>
      </c>
      <c r="R85">
        <f>MID(Результаты!$G82,16,1)</f>
      </c>
      <c r="S85">
        <f>MID(Результаты!$G82,17,1)</f>
      </c>
      <c r="T85">
        <f>MID(Результаты!$G82,18,1)</f>
      </c>
      <c r="U85">
        <f>MID(Результаты!$G82,19,1)</f>
      </c>
      <c r="V85">
        <f>MID(Результаты!$G82,20,1)</f>
      </c>
      <c r="W85">
        <f>MID(Результаты!$G82,21,1)</f>
      </c>
      <c r="X85">
        <f>MID(Результаты!$G82,22,1)</f>
      </c>
      <c r="Y85">
        <f>MID(Результаты!$G82,23,1)</f>
      </c>
      <c r="Z85">
        <f>MID(Результаты!$G82,24,1)</f>
      </c>
      <c r="AA85">
        <f>MID(Результаты!$G82,25,1)</f>
      </c>
      <c r="AB85">
        <f>MID(Результаты!$G82,26,1)</f>
      </c>
      <c r="AC85">
        <f>MID(Результаты!$G82,27,1)</f>
      </c>
      <c r="AD85">
        <f>MID(Результаты!$G82,28,1)</f>
      </c>
      <c r="AE85">
        <f>MID(Результаты!$G82,29,1)</f>
      </c>
      <c r="AF85">
        <f>MID(Результаты!$G82,30,1)</f>
      </c>
      <c r="AG85">
        <f>MID(Результаты!$G82,31,1)</f>
      </c>
      <c r="AH85">
        <f>MID(Результаты!$G82,32,1)</f>
      </c>
      <c r="AI85">
        <f>MID(Результаты!$G82,33,1)</f>
      </c>
      <c r="AJ85">
        <f>MID(Результаты!$G82,34,1)</f>
      </c>
      <c r="AK85">
        <f>MID(Результаты!$G82,35,1)</f>
      </c>
      <c r="AL85">
        <f>MID(Результаты!$G82,36,1)</f>
      </c>
      <c r="AM85" t="e">
        <f>VALUE(MID(Результаты!$H82,1,1))</f>
        <v>#VALUE!</v>
      </c>
      <c r="AN85" t="e">
        <f>VALUE(MID(Результаты!$H82,2,1))</f>
        <v>#VALUE!</v>
      </c>
      <c r="AO85" t="e">
        <f>VALUE(MID(Результаты!$H82,3,1))</f>
        <v>#VALUE!</v>
      </c>
      <c r="AP85" t="e">
        <f>VALUE(MID(Результаты!$H82,4,1))</f>
        <v>#VALUE!</v>
      </c>
      <c r="AQ85" t="e">
        <f>VALUE(MID(Результаты!$H82,5,1))</f>
        <v>#VALUE!</v>
      </c>
      <c r="AR85" t="e">
        <f>VALUE(MID(Результаты!$H82,6,1))</f>
        <v>#VALUE!</v>
      </c>
      <c r="AS85" t="e">
        <f>VALUE(MID(Результаты!$H82,7,1))</f>
        <v>#VALUE!</v>
      </c>
      <c r="AT85" t="e">
        <f>VALUE(MID(Результаты!$H82,8,1))</f>
        <v>#VALUE!</v>
      </c>
      <c r="AU85" t="e">
        <f>VALUE(MID(Результаты!$I82,1,1))</f>
        <v>#VALUE!</v>
      </c>
      <c r="AV85" t="e">
        <f>VALUE(MID(Результаты!$I82,5,1))</f>
        <v>#VALUE!</v>
      </c>
      <c r="AW85" t="e">
        <f>VALUE(MID(Результаты!$I82,9,1))</f>
        <v>#VALUE!</v>
      </c>
      <c r="AX85" t="e">
        <f>VALUE(MID(Результаты!$I82,13,1))</f>
        <v>#VALUE!</v>
      </c>
      <c r="AY85" t="e">
        <f>VALUE(MID(Результаты!$I82,17,1))</f>
        <v>#VALUE!</v>
      </c>
      <c r="AZ85" t="e">
        <f>VALUE(MID(Результаты!$I82,21,1))</f>
        <v>#VALUE!</v>
      </c>
      <c r="BA85">
        <f>Результаты!J82</f>
        <v>0</v>
      </c>
      <c r="BB85">
        <f>Результаты!K82</f>
        <v>0</v>
      </c>
    </row>
    <row r="86" spans="1:54" ht="12.75">
      <c r="A86">
        <v>81</v>
      </c>
      <c r="B86" t="str">
        <f>Результаты!B83&amp;" "&amp;Результаты!C83&amp;" "&amp;Результаты!D83</f>
        <v>  </v>
      </c>
      <c r="C86">
        <f>MID(Результаты!$G83,1,1)</f>
      </c>
      <c r="D86">
        <f>MID(Результаты!$G83,2,1)</f>
      </c>
      <c r="E86">
        <f>MID(Результаты!$G83,3,1)</f>
      </c>
      <c r="F86">
        <f>MID(Результаты!$G83,4,1)</f>
      </c>
      <c r="G86">
        <f>MID(Результаты!$G83,5,1)</f>
      </c>
      <c r="H86">
        <f>MID(Результаты!$G83,6,1)</f>
      </c>
      <c r="I86">
        <f>MID(Результаты!$G83,7,1)</f>
      </c>
      <c r="J86">
        <f>MID(Результаты!$G83,8,1)</f>
      </c>
      <c r="K86">
        <f>MID(Результаты!$G83,9,1)</f>
      </c>
      <c r="L86">
        <f>MID(Результаты!$G83,10,1)</f>
      </c>
      <c r="M86">
        <f>MID(Результаты!$G83,11,1)</f>
      </c>
      <c r="N86">
        <f>MID(Результаты!$G83,12,1)</f>
      </c>
      <c r="O86">
        <f>MID(Результаты!$G83,13,1)</f>
      </c>
      <c r="P86">
        <f>MID(Результаты!$G83,14,1)</f>
      </c>
      <c r="Q86">
        <f>MID(Результаты!$G83,15,1)</f>
      </c>
      <c r="R86">
        <f>MID(Результаты!$G83,16,1)</f>
      </c>
      <c r="S86">
        <f>MID(Результаты!$G83,17,1)</f>
      </c>
      <c r="T86">
        <f>MID(Результаты!$G83,18,1)</f>
      </c>
      <c r="U86">
        <f>MID(Результаты!$G83,19,1)</f>
      </c>
      <c r="V86">
        <f>MID(Результаты!$G83,20,1)</f>
      </c>
      <c r="W86">
        <f>MID(Результаты!$G83,21,1)</f>
      </c>
      <c r="X86">
        <f>MID(Результаты!$G83,22,1)</f>
      </c>
      <c r="Y86">
        <f>MID(Результаты!$G83,23,1)</f>
      </c>
      <c r="Z86">
        <f>MID(Результаты!$G83,24,1)</f>
      </c>
      <c r="AA86">
        <f>MID(Результаты!$G83,25,1)</f>
      </c>
      <c r="AB86">
        <f>MID(Результаты!$G83,26,1)</f>
      </c>
      <c r="AC86">
        <f>MID(Результаты!$G83,27,1)</f>
      </c>
      <c r="AD86">
        <f>MID(Результаты!$G83,28,1)</f>
      </c>
      <c r="AE86">
        <f>MID(Результаты!$G83,29,1)</f>
      </c>
      <c r="AF86">
        <f>MID(Результаты!$G83,30,1)</f>
      </c>
      <c r="AG86">
        <f>MID(Результаты!$G83,31,1)</f>
      </c>
      <c r="AH86">
        <f>MID(Результаты!$G83,32,1)</f>
      </c>
      <c r="AI86">
        <f>MID(Результаты!$G83,33,1)</f>
      </c>
      <c r="AJ86">
        <f>MID(Результаты!$G83,34,1)</f>
      </c>
      <c r="AK86">
        <f>MID(Результаты!$G83,35,1)</f>
      </c>
      <c r="AL86">
        <f>MID(Результаты!$G83,36,1)</f>
      </c>
      <c r="AM86" t="e">
        <f>VALUE(MID(Результаты!$H83,1,1))</f>
        <v>#VALUE!</v>
      </c>
      <c r="AN86" t="e">
        <f>VALUE(MID(Результаты!$H83,2,1))</f>
        <v>#VALUE!</v>
      </c>
      <c r="AO86" t="e">
        <f>VALUE(MID(Результаты!$H83,3,1))</f>
        <v>#VALUE!</v>
      </c>
      <c r="AP86" t="e">
        <f>VALUE(MID(Результаты!$H83,4,1))</f>
        <v>#VALUE!</v>
      </c>
      <c r="AQ86" t="e">
        <f>VALUE(MID(Результаты!$H83,5,1))</f>
        <v>#VALUE!</v>
      </c>
      <c r="AR86" t="e">
        <f>VALUE(MID(Результаты!$H83,6,1))</f>
        <v>#VALUE!</v>
      </c>
      <c r="AS86" t="e">
        <f>VALUE(MID(Результаты!$H83,7,1))</f>
        <v>#VALUE!</v>
      </c>
      <c r="AT86" t="e">
        <f>VALUE(MID(Результаты!$H83,8,1))</f>
        <v>#VALUE!</v>
      </c>
      <c r="AU86" t="e">
        <f>VALUE(MID(Результаты!$I83,1,1))</f>
        <v>#VALUE!</v>
      </c>
      <c r="AV86" t="e">
        <f>VALUE(MID(Результаты!$I83,5,1))</f>
        <v>#VALUE!</v>
      </c>
      <c r="AW86" t="e">
        <f>VALUE(MID(Результаты!$I83,9,1))</f>
        <v>#VALUE!</v>
      </c>
      <c r="AX86" t="e">
        <f>VALUE(MID(Результаты!$I83,13,1))</f>
        <v>#VALUE!</v>
      </c>
      <c r="AY86" t="e">
        <f>VALUE(MID(Результаты!$I83,17,1))</f>
        <v>#VALUE!</v>
      </c>
      <c r="AZ86" t="e">
        <f>VALUE(MID(Результаты!$I83,21,1))</f>
        <v>#VALUE!</v>
      </c>
      <c r="BA86">
        <f>Результаты!J83</f>
        <v>0</v>
      </c>
      <c r="BB86">
        <f>Результаты!K83</f>
        <v>0</v>
      </c>
    </row>
    <row r="87" spans="1:54" ht="12.75">
      <c r="A87">
        <v>82</v>
      </c>
      <c r="B87" t="str">
        <f>Результаты!B84&amp;" "&amp;Результаты!C84&amp;" "&amp;Результаты!D84</f>
        <v>  </v>
      </c>
      <c r="C87">
        <f>MID(Результаты!$G84,1,1)</f>
      </c>
      <c r="D87">
        <f>MID(Результаты!$G84,2,1)</f>
      </c>
      <c r="E87">
        <f>MID(Результаты!$G84,3,1)</f>
      </c>
      <c r="F87">
        <f>MID(Результаты!$G84,4,1)</f>
      </c>
      <c r="G87">
        <f>MID(Результаты!$G84,5,1)</f>
      </c>
      <c r="H87">
        <f>MID(Результаты!$G84,6,1)</f>
      </c>
      <c r="I87">
        <f>MID(Результаты!$G84,7,1)</f>
      </c>
      <c r="J87">
        <f>MID(Результаты!$G84,8,1)</f>
      </c>
      <c r="K87">
        <f>MID(Результаты!$G84,9,1)</f>
      </c>
      <c r="L87">
        <f>MID(Результаты!$G84,10,1)</f>
      </c>
      <c r="M87">
        <f>MID(Результаты!$G84,11,1)</f>
      </c>
      <c r="N87">
        <f>MID(Результаты!$G84,12,1)</f>
      </c>
      <c r="O87">
        <f>MID(Результаты!$G84,13,1)</f>
      </c>
      <c r="P87">
        <f>MID(Результаты!$G84,14,1)</f>
      </c>
      <c r="Q87">
        <f>MID(Результаты!$G84,15,1)</f>
      </c>
      <c r="R87">
        <f>MID(Результаты!$G84,16,1)</f>
      </c>
      <c r="S87">
        <f>MID(Результаты!$G84,17,1)</f>
      </c>
      <c r="T87">
        <f>MID(Результаты!$G84,18,1)</f>
      </c>
      <c r="U87">
        <f>MID(Результаты!$G84,19,1)</f>
      </c>
      <c r="V87">
        <f>MID(Результаты!$G84,20,1)</f>
      </c>
      <c r="W87">
        <f>MID(Результаты!$G84,21,1)</f>
      </c>
      <c r="X87">
        <f>MID(Результаты!$G84,22,1)</f>
      </c>
      <c r="Y87">
        <f>MID(Результаты!$G84,23,1)</f>
      </c>
      <c r="Z87">
        <f>MID(Результаты!$G84,24,1)</f>
      </c>
      <c r="AA87">
        <f>MID(Результаты!$G84,25,1)</f>
      </c>
      <c r="AB87">
        <f>MID(Результаты!$G84,26,1)</f>
      </c>
      <c r="AC87">
        <f>MID(Результаты!$G84,27,1)</f>
      </c>
      <c r="AD87">
        <f>MID(Результаты!$G84,28,1)</f>
      </c>
      <c r="AE87">
        <f>MID(Результаты!$G84,29,1)</f>
      </c>
      <c r="AF87">
        <f>MID(Результаты!$G84,30,1)</f>
      </c>
      <c r="AG87">
        <f>MID(Результаты!$G84,31,1)</f>
      </c>
      <c r="AH87">
        <f>MID(Результаты!$G84,32,1)</f>
      </c>
      <c r="AI87">
        <f>MID(Результаты!$G84,33,1)</f>
      </c>
      <c r="AJ87">
        <f>MID(Результаты!$G84,34,1)</f>
      </c>
      <c r="AK87">
        <f>MID(Результаты!$G84,35,1)</f>
      </c>
      <c r="AL87">
        <f>MID(Результаты!$G84,36,1)</f>
      </c>
      <c r="AM87" t="e">
        <f>VALUE(MID(Результаты!$H84,1,1))</f>
        <v>#VALUE!</v>
      </c>
      <c r="AN87" t="e">
        <f>VALUE(MID(Результаты!$H84,2,1))</f>
        <v>#VALUE!</v>
      </c>
      <c r="AO87" t="e">
        <f>VALUE(MID(Результаты!$H84,3,1))</f>
        <v>#VALUE!</v>
      </c>
      <c r="AP87" t="e">
        <f>VALUE(MID(Результаты!$H84,4,1))</f>
        <v>#VALUE!</v>
      </c>
      <c r="AQ87" t="e">
        <f>VALUE(MID(Результаты!$H84,5,1))</f>
        <v>#VALUE!</v>
      </c>
      <c r="AR87" t="e">
        <f>VALUE(MID(Результаты!$H84,6,1))</f>
        <v>#VALUE!</v>
      </c>
      <c r="AS87" t="e">
        <f>VALUE(MID(Результаты!$H84,7,1))</f>
        <v>#VALUE!</v>
      </c>
      <c r="AT87" t="e">
        <f>VALUE(MID(Результаты!$H84,8,1))</f>
        <v>#VALUE!</v>
      </c>
      <c r="AU87" t="e">
        <f>VALUE(MID(Результаты!$I84,1,1))</f>
        <v>#VALUE!</v>
      </c>
      <c r="AV87" t="e">
        <f>VALUE(MID(Результаты!$I84,5,1))</f>
        <v>#VALUE!</v>
      </c>
      <c r="AW87" t="e">
        <f>VALUE(MID(Результаты!$I84,9,1))</f>
        <v>#VALUE!</v>
      </c>
      <c r="AX87" t="e">
        <f>VALUE(MID(Результаты!$I84,13,1))</f>
        <v>#VALUE!</v>
      </c>
      <c r="AY87" t="e">
        <f>VALUE(MID(Результаты!$I84,17,1))</f>
        <v>#VALUE!</v>
      </c>
      <c r="AZ87" t="e">
        <f>VALUE(MID(Результаты!$I84,21,1))</f>
        <v>#VALUE!</v>
      </c>
      <c r="BA87">
        <f>Результаты!J84</f>
        <v>0</v>
      </c>
      <c r="BB87">
        <f>Результаты!K84</f>
        <v>0</v>
      </c>
    </row>
    <row r="88" spans="1:54" ht="12.75">
      <c r="A88">
        <v>83</v>
      </c>
      <c r="B88" t="str">
        <f>Результаты!B85&amp;" "&amp;Результаты!C85&amp;" "&amp;Результаты!D85</f>
        <v>  </v>
      </c>
      <c r="C88">
        <f>MID(Результаты!$G85,1,1)</f>
      </c>
      <c r="D88">
        <f>MID(Результаты!$G85,2,1)</f>
      </c>
      <c r="E88">
        <f>MID(Результаты!$G85,3,1)</f>
      </c>
      <c r="F88">
        <f>MID(Результаты!$G85,4,1)</f>
      </c>
      <c r="G88">
        <f>MID(Результаты!$G85,5,1)</f>
      </c>
      <c r="H88">
        <f>MID(Результаты!$G85,6,1)</f>
      </c>
      <c r="I88">
        <f>MID(Результаты!$G85,7,1)</f>
      </c>
      <c r="J88">
        <f>MID(Результаты!$G85,8,1)</f>
      </c>
      <c r="K88">
        <f>MID(Результаты!$G85,9,1)</f>
      </c>
      <c r="L88">
        <f>MID(Результаты!$G85,10,1)</f>
      </c>
      <c r="M88">
        <f>MID(Результаты!$G85,11,1)</f>
      </c>
      <c r="N88">
        <f>MID(Результаты!$G85,12,1)</f>
      </c>
      <c r="O88">
        <f>MID(Результаты!$G85,13,1)</f>
      </c>
      <c r="P88">
        <f>MID(Результаты!$G85,14,1)</f>
      </c>
      <c r="Q88">
        <f>MID(Результаты!$G85,15,1)</f>
      </c>
      <c r="R88">
        <f>MID(Результаты!$G85,16,1)</f>
      </c>
      <c r="S88">
        <f>MID(Результаты!$G85,17,1)</f>
      </c>
      <c r="T88">
        <f>MID(Результаты!$G85,18,1)</f>
      </c>
      <c r="U88">
        <f>MID(Результаты!$G85,19,1)</f>
      </c>
      <c r="V88">
        <f>MID(Результаты!$G85,20,1)</f>
      </c>
      <c r="W88">
        <f>MID(Результаты!$G85,21,1)</f>
      </c>
      <c r="X88">
        <f>MID(Результаты!$G85,22,1)</f>
      </c>
      <c r="Y88">
        <f>MID(Результаты!$G85,23,1)</f>
      </c>
      <c r="Z88">
        <f>MID(Результаты!$G85,24,1)</f>
      </c>
      <c r="AA88">
        <f>MID(Результаты!$G85,25,1)</f>
      </c>
      <c r="AB88">
        <f>MID(Результаты!$G85,26,1)</f>
      </c>
      <c r="AC88">
        <f>MID(Результаты!$G85,27,1)</f>
      </c>
      <c r="AD88">
        <f>MID(Результаты!$G85,28,1)</f>
      </c>
      <c r="AE88">
        <f>MID(Результаты!$G85,29,1)</f>
      </c>
      <c r="AF88">
        <f>MID(Результаты!$G85,30,1)</f>
      </c>
      <c r="AG88">
        <f>MID(Результаты!$G85,31,1)</f>
      </c>
      <c r="AH88">
        <f>MID(Результаты!$G85,32,1)</f>
      </c>
      <c r="AI88">
        <f>MID(Результаты!$G85,33,1)</f>
      </c>
      <c r="AJ88">
        <f>MID(Результаты!$G85,34,1)</f>
      </c>
      <c r="AK88">
        <f>MID(Результаты!$G85,35,1)</f>
      </c>
      <c r="AL88">
        <f>MID(Результаты!$G85,36,1)</f>
      </c>
      <c r="AM88" t="e">
        <f>VALUE(MID(Результаты!$H85,1,1))</f>
        <v>#VALUE!</v>
      </c>
      <c r="AN88" t="e">
        <f>VALUE(MID(Результаты!$H85,2,1))</f>
        <v>#VALUE!</v>
      </c>
      <c r="AO88" t="e">
        <f>VALUE(MID(Результаты!$H85,3,1))</f>
        <v>#VALUE!</v>
      </c>
      <c r="AP88" t="e">
        <f>VALUE(MID(Результаты!$H85,4,1))</f>
        <v>#VALUE!</v>
      </c>
      <c r="AQ88" t="e">
        <f>VALUE(MID(Результаты!$H85,5,1))</f>
        <v>#VALUE!</v>
      </c>
      <c r="AR88" t="e">
        <f>VALUE(MID(Результаты!$H85,6,1))</f>
        <v>#VALUE!</v>
      </c>
      <c r="AS88" t="e">
        <f>VALUE(MID(Результаты!$H85,7,1))</f>
        <v>#VALUE!</v>
      </c>
      <c r="AT88" t="e">
        <f>VALUE(MID(Результаты!$H85,8,1))</f>
        <v>#VALUE!</v>
      </c>
      <c r="AU88" t="e">
        <f>VALUE(MID(Результаты!$I85,1,1))</f>
        <v>#VALUE!</v>
      </c>
      <c r="AV88" t="e">
        <f>VALUE(MID(Результаты!$I85,5,1))</f>
        <v>#VALUE!</v>
      </c>
      <c r="AW88" t="e">
        <f>VALUE(MID(Результаты!$I85,9,1))</f>
        <v>#VALUE!</v>
      </c>
      <c r="AX88" t="e">
        <f>VALUE(MID(Результаты!$I85,13,1))</f>
        <v>#VALUE!</v>
      </c>
      <c r="AY88" t="e">
        <f>VALUE(MID(Результаты!$I85,17,1))</f>
        <v>#VALUE!</v>
      </c>
      <c r="AZ88" t="e">
        <f>VALUE(MID(Результаты!$I85,21,1))</f>
        <v>#VALUE!</v>
      </c>
      <c r="BA88">
        <f>Результаты!J85</f>
        <v>0</v>
      </c>
      <c r="BB88">
        <f>Результаты!K85</f>
        <v>0</v>
      </c>
    </row>
    <row r="89" spans="1:54" ht="12.75">
      <c r="A89">
        <v>84</v>
      </c>
      <c r="B89" t="str">
        <f>Результаты!B86&amp;" "&amp;Результаты!C86&amp;" "&amp;Результаты!D86</f>
        <v>  </v>
      </c>
      <c r="C89">
        <f>MID(Результаты!$G86,1,1)</f>
      </c>
      <c r="D89">
        <f>MID(Результаты!$G86,2,1)</f>
      </c>
      <c r="E89">
        <f>MID(Результаты!$G86,3,1)</f>
      </c>
      <c r="F89">
        <f>MID(Результаты!$G86,4,1)</f>
      </c>
      <c r="G89">
        <f>MID(Результаты!$G86,5,1)</f>
      </c>
      <c r="H89">
        <f>MID(Результаты!$G86,6,1)</f>
      </c>
      <c r="I89">
        <f>MID(Результаты!$G86,7,1)</f>
      </c>
      <c r="J89">
        <f>MID(Результаты!$G86,8,1)</f>
      </c>
      <c r="K89">
        <f>MID(Результаты!$G86,9,1)</f>
      </c>
      <c r="L89">
        <f>MID(Результаты!$G86,10,1)</f>
      </c>
      <c r="M89">
        <f>MID(Результаты!$G86,11,1)</f>
      </c>
      <c r="N89">
        <f>MID(Результаты!$G86,12,1)</f>
      </c>
      <c r="O89">
        <f>MID(Результаты!$G86,13,1)</f>
      </c>
      <c r="P89">
        <f>MID(Результаты!$G86,14,1)</f>
      </c>
      <c r="Q89">
        <f>MID(Результаты!$G86,15,1)</f>
      </c>
      <c r="R89">
        <f>MID(Результаты!$G86,16,1)</f>
      </c>
      <c r="S89">
        <f>MID(Результаты!$G86,17,1)</f>
      </c>
      <c r="T89">
        <f>MID(Результаты!$G86,18,1)</f>
      </c>
      <c r="U89">
        <f>MID(Результаты!$G86,19,1)</f>
      </c>
      <c r="V89">
        <f>MID(Результаты!$G86,20,1)</f>
      </c>
      <c r="W89">
        <f>MID(Результаты!$G86,21,1)</f>
      </c>
      <c r="X89">
        <f>MID(Результаты!$G86,22,1)</f>
      </c>
      <c r="Y89">
        <f>MID(Результаты!$G86,23,1)</f>
      </c>
      <c r="Z89">
        <f>MID(Результаты!$G86,24,1)</f>
      </c>
      <c r="AA89">
        <f>MID(Результаты!$G86,25,1)</f>
      </c>
      <c r="AB89">
        <f>MID(Результаты!$G86,26,1)</f>
      </c>
      <c r="AC89">
        <f>MID(Результаты!$G86,27,1)</f>
      </c>
      <c r="AD89">
        <f>MID(Результаты!$G86,28,1)</f>
      </c>
      <c r="AE89">
        <f>MID(Результаты!$G86,29,1)</f>
      </c>
      <c r="AF89">
        <f>MID(Результаты!$G86,30,1)</f>
      </c>
      <c r="AG89">
        <f>MID(Результаты!$G86,31,1)</f>
      </c>
      <c r="AH89">
        <f>MID(Результаты!$G86,32,1)</f>
      </c>
      <c r="AI89">
        <f>MID(Результаты!$G86,33,1)</f>
      </c>
      <c r="AJ89">
        <f>MID(Результаты!$G86,34,1)</f>
      </c>
      <c r="AK89">
        <f>MID(Результаты!$G86,35,1)</f>
      </c>
      <c r="AL89">
        <f>MID(Результаты!$G86,36,1)</f>
      </c>
      <c r="AM89" t="e">
        <f>VALUE(MID(Результаты!$H86,1,1))</f>
        <v>#VALUE!</v>
      </c>
      <c r="AN89" t="e">
        <f>VALUE(MID(Результаты!$H86,2,1))</f>
        <v>#VALUE!</v>
      </c>
      <c r="AO89" t="e">
        <f>VALUE(MID(Результаты!$H86,3,1))</f>
        <v>#VALUE!</v>
      </c>
      <c r="AP89" t="e">
        <f>VALUE(MID(Результаты!$H86,4,1))</f>
        <v>#VALUE!</v>
      </c>
      <c r="AQ89" t="e">
        <f>VALUE(MID(Результаты!$H86,5,1))</f>
        <v>#VALUE!</v>
      </c>
      <c r="AR89" t="e">
        <f>VALUE(MID(Результаты!$H86,6,1))</f>
        <v>#VALUE!</v>
      </c>
      <c r="AS89" t="e">
        <f>VALUE(MID(Результаты!$H86,7,1))</f>
        <v>#VALUE!</v>
      </c>
      <c r="AT89" t="e">
        <f>VALUE(MID(Результаты!$H86,8,1))</f>
        <v>#VALUE!</v>
      </c>
      <c r="AU89" t="e">
        <f>VALUE(MID(Результаты!$I86,1,1))</f>
        <v>#VALUE!</v>
      </c>
      <c r="AV89" t="e">
        <f>VALUE(MID(Результаты!$I86,5,1))</f>
        <v>#VALUE!</v>
      </c>
      <c r="AW89" t="e">
        <f>VALUE(MID(Результаты!$I86,9,1))</f>
        <v>#VALUE!</v>
      </c>
      <c r="AX89" t="e">
        <f>VALUE(MID(Результаты!$I86,13,1))</f>
        <v>#VALUE!</v>
      </c>
      <c r="AY89" t="e">
        <f>VALUE(MID(Результаты!$I86,17,1))</f>
        <v>#VALUE!</v>
      </c>
      <c r="AZ89" t="e">
        <f>VALUE(MID(Результаты!$I86,21,1))</f>
        <v>#VALUE!</v>
      </c>
      <c r="BA89">
        <f>Результаты!J86</f>
        <v>0</v>
      </c>
      <c r="BB89">
        <f>Результаты!K86</f>
        <v>0</v>
      </c>
    </row>
    <row r="90" spans="1:54" ht="12.75">
      <c r="A90">
        <v>85</v>
      </c>
      <c r="B90" t="str">
        <f>Результаты!B87&amp;" "&amp;Результаты!C87&amp;" "&amp;Результаты!D87</f>
        <v>  </v>
      </c>
      <c r="C90">
        <f>MID(Результаты!$G87,1,1)</f>
      </c>
      <c r="D90">
        <f>MID(Результаты!$G87,2,1)</f>
      </c>
      <c r="E90">
        <f>MID(Результаты!$G87,3,1)</f>
      </c>
      <c r="F90">
        <f>MID(Результаты!$G87,4,1)</f>
      </c>
      <c r="G90">
        <f>MID(Результаты!$G87,5,1)</f>
      </c>
      <c r="H90">
        <f>MID(Результаты!$G87,6,1)</f>
      </c>
      <c r="I90">
        <f>MID(Результаты!$G87,7,1)</f>
      </c>
      <c r="J90">
        <f>MID(Результаты!$G87,8,1)</f>
      </c>
      <c r="K90">
        <f>MID(Результаты!$G87,9,1)</f>
      </c>
      <c r="L90">
        <f>MID(Результаты!$G87,10,1)</f>
      </c>
      <c r="M90">
        <f>MID(Результаты!$G87,11,1)</f>
      </c>
      <c r="N90">
        <f>MID(Результаты!$G87,12,1)</f>
      </c>
      <c r="O90">
        <f>MID(Результаты!$G87,13,1)</f>
      </c>
      <c r="P90">
        <f>MID(Результаты!$G87,14,1)</f>
      </c>
      <c r="Q90">
        <f>MID(Результаты!$G87,15,1)</f>
      </c>
      <c r="R90">
        <f>MID(Результаты!$G87,16,1)</f>
      </c>
      <c r="S90">
        <f>MID(Результаты!$G87,17,1)</f>
      </c>
      <c r="T90">
        <f>MID(Результаты!$G87,18,1)</f>
      </c>
      <c r="U90">
        <f>MID(Результаты!$G87,19,1)</f>
      </c>
      <c r="V90">
        <f>MID(Результаты!$G87,20,1)</f>
      </c>
      <c r="W90">
        <f>MID(Результаты!$G87,21,1)</f>
      </c>
      <c r="X90">
        <f>MID(Результаты!$G87,22,1)</f>
      </c>
      <c r="Y90">
        <f>MID(Результаты!$G87,23,1)</f>
      </c>
      <c r="Z90">
        <f>MID(Результаты!$G87,24,1)</f>
      </c>
      <c r="AA90">
        <f>MID(Результаты!$G87,25,1)</f>
      </c>
      <c r="AB90">
        <f>MID(Результаты!$G87,26,1)</f>
      </c>
      <c r="AC90">
        <f>MID(Результаты!$G87,27,1)</f>
      </c>
      <c r="AD90">
        <f>MID(Результаты!$G87,28,1)</f>
      </c>
      <c r="AE90">
        <f>MID(Результаты!$G87,29,1)</f>
      </c>
      <c r="AF90">
        <f>MID(Результаты!$G87,30,1)</f>
      </c>
      <c r="AG90">
        <f>MID(Результаты!$G87,31,1)</f>
      </c>
      <c r="AH90">
        <f>MID(Результаты!$G87,32,1)</f>
      </c>
      <c r="AI90">
        <f>MID(Результаты!$G87,33,1)</f>
      </c>
      <c r="AJ90">
        <f>MID(Результаты!$G87,34,1)</f>
      </c>
      <c r="AK90">
        <f>MID(Результаты!$G87,35,1)</f>
      </c>
      <c r="AL90">
        <f>MID(Результаты!$G87,36,1)</f>
      </c>
      <c r="AM90" t="e">
        <f>VALUE(MID(Результаты!$H87,1,1))</f>
        <v>#VALUE!</v>
      </c>
      <c r="AN90" t="e">
        <f>VALUE(MID(Результаты!$H87,2,1))</f>
        <v>#VALUE!</v>
      </c>
      <c r="AO90" t="e">
        <f>VALUE(MID(Результаты!$H87,3,1))</f>
        <v>#VALUE!</v>
      </c>
      <c r="AP90" t="e">
        <f>VALUE(MID(Результаты!$H87,4,1))</f>
        <v>#VALUE!</v>
      </c>
      <c r="AQ90" t="e">
        <f>VALUE(MID(Результаты!$H87,5,1))</f>
        <v>#VALUE!</v>
      </c>
      <c r="AR90" t="e">
        <f>VALUE(MID(Результаты!$H87,6,1))</f>
        <v>#VALUE!</v>
      </c>
      <c r="AS90" t="e">
        <f>VALUE(MID(Результаты!$H87,7,1))</f>
        <v>#VALUE!</v>
      </c>
      <c r="AT90" t="e">
        <f>VALUE(MID(Результаты!$H87,8,1))</f>
        <v>#VALUE!</v>
      </c>
      <c r="AU90" t="e">
        <f>VALUE(MID(Результаты!$I87,1,1))</f>
        <v>#VALUE!</v>
      </c>
      <c r="AV90" t="e">
        <f>VALUE(MID(Результаты!$I87,5,1))</f>
        <v>#VALUE!</v>
      </c>
      <c r="AW90" t="e">
        <f>VALUE(MID(Результаты!$I87,9,1))</f>
        <v>#VALUE!</v>
      </c>
      <c r="AX90" t="e">
        <f>VALUE(MID(Результаты!$I87,13,1))</f>
        <v>#VALUE!</v>
      </c>
      <c r="AY90" t="e">
        <f>VALUE(MID(Результаты!$I87,17,1))</f>
        <v>#VALUE!</v>
      </c>
      <c r="AZ90" t="e">
        <f>VALUE(MID(Результаты!$I87,21,1))</f>
        <v>#VALUE!</v>
      </c>
      <c r="BA90">
        <f>Результаты!J87</f>
        <v>0</v>
      </c>
      <c r="BB90">
        <f>Результаты!K87</f>
        <v>0</v>
      </c>
    </row>
    <row r="91" spans="1:54" ht="12.75">
      <c r="A91">
        <v>86</v>
      </c>
      <c r="B91" t="str">
        <f>Результаты!B88&amp;" "&amp;Результаты!C88&amp;" "&amp;Результаты!D88</f>
        <v>  </v>
      </c>
      <c r="C91">
        <f>MID(Результаты!$G88,1,1)</f>
      </c>
      <c r="D91">
        <f>MID(Результаты!$G88,2,1)</f>
      </c>
      <c r="E91">
        <f>MID(Результаты!$G88,3,1)</f>
      </c>
      <c r="F91">
        <f>MID(Результаты!$G88,4,1)</f>
      </c>
      <c r="G91">
        <f>MID(Результаты!$G88,5,1)</f>
      </c>
      <c r="H91">
        <f>MID(Результаты!$G88,6,1)</f>
      </c>
      <c r="I91">
        <f>MID(Результаты!$G88,7,1)</f>
      </c>
      <c r="J91">
        <f>MID(Результаты!$G88,8,1)</f>
      </c>
      <c r="K91">
        <f>MID(Результаты!$G88,9,1)</f>
      </c>
      <c r="L91">
        <f>MID(Результаты!$G88,10,1)</f>
      </c>
      <c r="M91">
        <f>MID(Результаты!$G88,11,1)</f>
      </c>
      <c r="N91">
        <f>MID(Результаты!$G88,12,1)</f>
      </c>
      <c r="O91">
        <f>MID(Результаты!$G88,13,1)</f>
      </c>
      <c r="P91">
        <f>MID(Результаты!$G88,14,1)</f>
      </c>
      <c r="Q91">
        <f>MID(Результаты!$G88,15,1)</f>
      </c>
      <c r="R91">
        <f>MID(Результаты!$G88,16,1)</f>
      </c>
      <c r="S91">
        <f>MID(Результаты!$G88,17,1)</f>
      </c>
      <c r="T91">
        <f>MID(Результаты!$G88,18,1)</f>
      </c>
      <c r="U91">
        <f>MID(Результаты!$G88,19,1)</f>
      </c>
      <c r="V91">
        <f>MID(Результаты!$G88,20,1)</f>
      </c>
      <c r="W91">
        <f>MID(Результаты!$G88,21,1)</f>
      </c>
      <c r="X91">
        <f>MID(Результаты!$G88,22,1)</f>
      </c>
      <c r="Y91">
        <f>MID(Результаты!$G88,23,1)</f>
      </c>
      <c r="Z91">
        <f>MID(Результаты!$G88,24,1)</f>
      </c>
      <c r="AA91">
        <f>MID(Результаты!$G88,25,1)</f>
      </c>
      <c r="AB91">
        <f>MID(Результаты!$G88,26,1)</f>
      </c>
      <c r="AC91">
        <f>MID(Результаты!$G88,27,1)</f>
      </c>
      <c r="AD91">
        <f>MID(Результаты!$G88,28,1)</f>
      </c>
      <c r="AE91">
        <f>MID(Результаты!$G88,29,1)</f>
      </c>
      <c r="AF91">
        <f>MID(Результаты!$G88,30,1)</f>
      </c>
      <c r="AG91">
        <f>MID(Результаты!$G88,31,1)</f>
      </c>
      <c r="AH91">
        <f>MID(Результаты!$G88,32,1)</f>
      </c>
      <c r="AI91">
        <f>MID(Результаты!$G88,33,1)</f>
      </c>
      <c r="AJ91">
        <f>MID(Результаты!$G88,34,1)</f>
      </c>
      <c r="AK91">
        <f>MID(Результаты!$G88,35,1)</f>
      </c>
      <c r="AL91">
        <f>MID(Результаты!$G88,36,1)</f>
      </c>
      <c r="AM91" t="e">
        <f>VALUE(MID(Результаты!$H88,1,1))</f>
        <v>#VALUE!</v>
      </c>
      <c r="AN91" t="e">
        <f>VALUE(MID(Результаты!$H88,2,1))</f>
        <v>#VALUE!</v>
      </c>
      <c r="AO91" t="e">
        <f>VALUE(MID(Результаты!$H88,3,1))</f>
        <v>#VALUE!</v>
      </c>
      <c r="AP91" t="e">
        <f>VALUE(MID(Результаты!$H88,4,1))</f>
        <v>#VALUE!</v>
      </c>
      <c r="AQ91" t="e">
        <f>VALUE(MID(Результаты!$H88,5,1))</f>
        <v>#VALUE!</v>
      </c>
      <c r="AR91" t="e">
        <f>VALUE(MID(Результаты!$H88,6,1))</f>
        <v>#VALUE!</v>
      </c>
      <c r="AS91" t="e">
        <f>VALUE(MID(Результаты!$H88,7,1))</f>
        <v>#VALUE!</v>
      </c>
      <c r="AT91" t="e">
        <f>VALUE(MID(Результаты!$H88,8,1))</f>
        <v>#VALUE!</v>
      </c>
      <c r="AU91" t="e">
        <f>VALUE(MID(Результаты!$I88,1,1))</f>
        <v>#VALUE!</v>
      </c>
      <c r="AV91" t="e">
        <f>VALUE(MID(Результаты!$I88,5,1))</f>
        <v>#VALUE!</v>
      </c>
      <c r="AW91" t="e">
        <f>VALUE(MID(Результаты!$I88,9,1))</f>
        <v>#VALUE!</v>
      </c>
      <c r="AX91" t="e">
        <f>VALUE(MID(Результаты!$I88,13,1))</f>
        <v>#VALUE!</v>
      </c>
      <c r="AY91" t="e">
        <f>VALUE(MID(Результаты!$I88,17,1))</f>
        <v>#VALUE!</v>
      </c>
      <c r="AZ91" t="e">
        <f>VALUE(MID(Результаты!$I88,21,1))</f>
        <v>#VALUE!</v>
      </c>
      <c r="BA91">
        <f>Результаты!J88</f>
        <v>0</v>
      </c>
      <c r="BB91">
        <f>Результаты!K88</f>
        <v>0</v>
      </c>
    </row>
    <row r="92" spans="1:54" ht="12.75">
      <c r="A92">
        <v>87</v>
      </c>
      <c r="B92" t="str">
        <f>Результаты!B89&amp;" "&amp;Результаты!C89&amp;" "&amp;Результаты!D89</f>
        <v>  </v>
      </c>
      <c r="C92">
        <f>MID(Результаты!$G89,1,1)</f>
      </c>
      <c r="D92">
        <f>MID(Результаты!$G89,2,1)</f>
      </c>
      <c r="E92">
        <f>MID(Результаты!$G89,3,1)</f>
      </c>
      <c r="F92">
        <f>MID(Результаты!$G89,4,1)</f>
      </c>
      <c r="G92">
        <f>MID(Результаты!$G89,5,1)</f>
      </c>
      <c r="H92">
        <f>MID(Результаты!$G89,6,1)</f>
      </c>
      <c r="I92">
        <f>MID(Результаты!$G89,7,1)</f>
      </c>
      <c r="J92">
        <f>MID(Результаты!$G89,8,1)</f>
      </c>
      <c r="K92">
        <f>MID(Результаты!$G89,9,1)</f>
      </c>
      <c r="L92">
        <f>MID(Результаты!$G89,10,1)</f>
      </c>
      <c r="M92">
        <f>MID(Результаты!$G89,11,1)</f>
      </c>
      <c r="N92">
        <f>MID(Результаты!$G89,12,1)</f>
      </c>
      <c r="O92">
        <f>MID(Результаты!$G89,13,1)</f>
      </c>
      <c r="P92">
        <f>MID(Результаты!$G89,14,1)</f>
      </c>
      <c r="Q92">
        <f>MID(Результаты!$G89,15,1)</f>
      </c>
      <c r="R92">
        <f>MID(Результаты!$G89,16,1)</f>
      </c>
      <c r="S92">
        <f>MID(Результаты!$G89,17,1)</f>
      </c>
      <c r="T92">
        <f>MID(Результаты!$G89,18,1)</f>
      </c>
      <c r="U92">
        <f>MID(Результаты!$G89,19,1)</f>
      </c>
      <c r="V92">
        <f>MID(Результаты!$G89,20,1)</f>
      </c>
      <c r="W92">
        <f>MID(Результаты!$G89,21,1)</f>
      </c>
      <c r="X92">
        <f>MID(Результаты!$G89,22,1)</f>
      </c>
      <c r="Y92">
        <f>MID(Результаты!$G89,23,1)</f>
      </c>
      <c r="Z92">
        <f>MID(Результаты!$G89,24,1)</f>
      </c>
      <c r="AA92">
        <f>MID(Результаты!$G89,25,1)</f>
      </c>
      <c r="AB92">
        <f>MID(Результаты!$G89,26,1)</f>
      </c>
      <c r="AC92">
        <f>MID(Результаты!$G89,27,1)</f>
      </c>
      <c r="AD92">
        <f>MID(Результаты!$G89,28,1)</f>
      </c>
      <c r="AE92">
        <f>MID(Результаты!$G89,29,1)</f>
      </c>
      <c r="AF92">
        <f>MID(Результаты!$G89,30,1)</f>
      </c>
      <c r="AG92">
        <f>MID(Результаты!$G89,31,1)</f>
      </c>
      <c r="AH92">
        <f>MID(Результаты!$G89,32,1)</f>
      </c>
      <c r="AI92">
        <f>MID(Результаты!$G89,33,1)</f>
      </c>
      <c r="AJ92">
        <f>MID(Результаты!$G89,34,1)</f>
      </c>
      <c r="AK92">
        <f>MID(Результаты!$G89,35,1)</f>
      </c>
      <c r="AL92">
        <f>MID(Результаты!$G89,36,1)</f>
      </c>
      <c r="AM92" t="e">
        <f>VALUE(MID(Результаты!$H89,1,1))</f>
        <v>#VALUE!</v>
      </c>
      <c r="AN92" t="e">
        <f>VALUE(MID(Результаты!$H89,2,1))</f>
        <v>#VALUE!</v>
      </c>
      <c r="AO92" t="e">
        <f>VALUE(MID(Результаты!$H89,3,1))</f>
        <v>#VALUE!</v>
      </c>
      <c r="AP92" t="e">
        <f>VALUE(MID(Результаты!$H89,4,1))</f>
        <v>#VALUE!</v>
      </c>
      <c r="AQ92" t="e">
        <f>VALUE(MID(Результаты!$H89,5,1))</f>
        <v>#VALUE!</v>
      </c>
      <c r="AR92" t="e">
        <f>VALUE(MID(Результаты!$H89,6,1))</f>
        <v>#VALUE!</v>
      </c>
      <c r="AS92" t="e">
        <f>VALUE(MID(Результаты!$H89,7,1))</f>
        <v>#VALUE!</v>
      </c>
      <c r="AT92" t="e">
        <f>VALUE(MID(Результаты!$H89,8,1))</f>
        <v>#VALUE!</v>
      </c>
      <c r="AU92" t="e">
        <f>VALUE(MID(Результаты!$I89,1,1))</f>
        <v>#VALUE!</v>
      </c>
      <c r="AV92" t="e">
        <f>VALUE(MID(Результаты!$I89,5,1))</f>
        <v>#VALUE!</v>
      </c>
      <c r="AW92" t="e">
        <f>VALUE(MID(Результаты!$I89,9,1))</f>
        <v>#VALUE!</v>
      </c>
      <c r="AX92" t="e">
        <f>VALUE(MID(Результаты!$I89,13,1))</f>
        <v>#VALUE!</v>
      </c>
      <c r="AY92" t="e">
        <f>VALUE(MID(Результаты!$I89,17,1))</f>
        <v>#VALUE!</v>
      </c>
      <c r="AZ92" t="e">
        <f>VALUE(MID(Результаты!$I89,21,1))</f>
        <v>#VALUE!</v>
      </c>
      <c r="BA92">
        <f>Результаты!J89</f>
        <v>0</v>
      </c>
      <c r="BB92">
        <f>Результаты!K89</f>
        <v>0</v>
      </c>
    </row>
    <row r="93" spans="1:54" ht="12.75">
      <c r="A93">
        <v>88</v>
      </c>
      <c r="B93" t="str">
        <f>Результаты!B90&amp;" "&amp;Результаты!C90&amp;" "&amp;Результаты!D90</f>
        <v>  </v>
      </c>
      <c r="C93">
        <f>MID(Результаты!$G90,1,1)</f>
      </c>
      <c r="D93">
        <f>MID(Результаты!$G90,2,1)</f>
      </c>
      <c r="E93">
        <f>MID(Результаты!$G90,3,1)</f>
      </c>
      <c r="F93">
        <f>MID(Результаты!$G90,4,1)</f>
      </c>
      <c r="G93">
        <f>MID(Результаты!$G90,5,1)</f>
      </c>
      <c r="H93">
        <f>MID(Результаты!$G90,6,1)</f>
      </c>
      <c r="I93">
        <f>MID(Результаты!$G90,7,1)</f>
      </c>
      <c r="J93">
        <f>MID(Результаты!$G90,8,1)</f>
      </c>
      <c r="K93">
        <f>MID(Результаты!$G90,9,1)</f>
      </c>
      <c r="L93">
        <f>MID(Результаты!$G90,10,1)</f>
      </c>
      <c r="M93">
        <f>MID(Результаты!$G90,11,1)</f>
      </c>
      <c r="N93">
        <f>MID(Результаты!$G90,12,1)</f>
      </c>
      <c r="O93">
        <f>MID(Результаты!$G90,13,1)</f>
      </c>
      <c r="P93">
        <f>MID(Результаты!$G90,14,1)</f>
      </c>
      <c r="Q93">
        <f>MID(Результаты!$G90,15,1)</f>
      </c>
      <c r="R93">
        <f>MID(Результаты!$G90,16,1)</f>
      </c>
      <c r="S93">
        <f>MID(Результаты!$G90,17,1)</f>
      </c>
      <c r="T93">
        <f>MID(Результаты!$G90,18,1)</f>
      </c>
      <c r="U93">
        <f>MID(Результаты!$G90,19,1)</f>
      </c>
      <c r="V93">
        <f>MID(Результаты!$G90,20,1)</f>
      </c>
      <c r="W93">
        <f>MID(Результаты!$G90,21,1)</f>
      </c>
      <c r="X93">
        <f>MID(Результаты!$G90,22,1)</f>
      </c>
      <c r="Y93">
        <f>MID(Результаты!$G90,23,1)</f>
      </c>
      <c r="Z93">
        <f>MID(Результаты!$G90,24,1)</f>
      </c>
      <c r="AA93">
        <f>MID(Результаты!$G90,25,1)</f>
      </c>
      <c r="AB93">
        <f>MID(Результаты!$G90,26,1)</f>
      </c>
      <c r="AC93">
        <f>MID(Результаты!$G90,27,1)</f>
      </c>
      <c r="AD93">
        <f>MID(Результаты!$G90,28,1)</f>
      </c>
      <c r="AE93">
        <f>MID(Результаты!$G90,29,1)</f>
      </c>
      <c r="AF93">
        <f>MID(Результаты!$G90,30,1)</f>
      </c>
      <c r="AG93">
        <f>MID(Результаты!$G90,31,1)</f>
      </c>
      <c r="AH93">
        <f>MID(Результаты!$G90,32,1)</f>
      </c>
      <c r="AI93">
        <f>MID(Результаты!$G90,33,1)</f>
      </c>
      <c r="AJ93">
        <f>MID(Результаты!$G90,34,1)</f>
      </c>
      <c r="AK93">
        <f>MID(Результаты!$G90,35,1)</f>
      </c>
      <c r="AL93">
        <f>MID(Результаты!$G90,36,1)</f>
      </c>
      <c r="AM93" t="e">
        <f>VALUE(MID(Результаты!$H90,1,1))</f>
        <v>#VALUE!</v>
      </c>
      <c r="AN93" t="e">
        <f>VALUE(MID(Результаты!$H90,2,1))</f>
        <v>#VALUE!</v>
      </c>
      <c r="AO93" t="e">
        <f>VALUE(MID(Результаты!$H90,3,1))</f>
        <v>#VALUE!</v>
      </c>
      <c r="AP93" t="e">
        <f>VALUE(MID(Результаты!$H90,4,1))</f>
        <v>#VALUE!</v>
      </c>
      <c r="AQ93" t="e">
        <f>VALUE(MID(Результаты!$H90,5,1))</f>
        <v>#VALUE!</v>
      </c>
      <c r="AR93" t="e">
        <f>VALUE(MID(Результаты!$H90,6,1))</f>
        <v>#VALUE!</v>
      </c>
      <c r="AS93" t="e">
        <f>VALUE(MID(Результаты!$H90,7,1))</f>
        <v>#VALUE!</v>
      </c>
      <c r="AT93" t="e">
        <f>VALUE(MID(Результаты!$H90,8,1))</f>
        <v>#VALUE!</v>
      </c>
      <c r="AU93" t="e">
        <f>VALUE(MID(Результаты!$I90,1,1))</f>
        <v>#VALUE!</v>
      </c>
      <c r="AV93" t="e">
        <f>VALUE(MID(Результаты!$I90,5,1))</f>
        <v>#VALUE!</v>
      </c>
      <c r="AW93" t="e">
        <f>VALUE(MID(Результаты!$I90,9,1))</f>
        <v>#VALUE!</v>
      </c>
      <c r="AX93" t="e">
        <f>VALUE(MID(Результаты!$I90,13,1))</f>
        <v>#VALUE!</v>
      </c>
      <c r="AY93" t="e">
        <f>VALUE(MID(Результаты!$I90,17,1))</f>
        <v>#VALUE!</v>
      </c>
      <c r="AZ93" t="e">
        <f>VALUE(MID(Результаты!$I90,21,1))</f>
        <v>#VALUE!</v>
      </c>
      <c r="BA93">
        <f>Результаты!J90</f>
        <v>0</v>
      </c>
      <c r="BB93">
        <f>Результаты!K90</f>
        <v>0</v>
      </c>
    </row>
    <row r="94" spans="1:54" ht="12.75">
      <c r="A94">
        <v>89</v>
      </c>
      <c r="B94" t="str">
        <f>Результаты!B91&amp;" "&amp;Результаты!C91&amp;" "&amp;Результаты!D91</f>
        <v>  </v>
      </c>
      <c r="C94">
        <f>MID(Результаты!$G91,1,1)</f>
      </c>
      <c r="D94">
        <f>MID(Результаты!$G91,2,1)</f>
      </c>
      <c r="E94">
        <f>MID(Результаты!$G91,3,1)</f>
      </c>
      <c r="F94">
        <f>MID(Результаты!$G91,4,1)</f>
      </c>
      <c r="G94">
        <f>MID(Результаты!$G91,5,1)</f>
      </c>
      <c r="H94">
        <f>MID(Результаты!$G91,6,1)</f>
      </c>
      <c r="I94">
        <f>MID(Результаты!$G91,7,1)</f>
      </c>
      <c r="J94">
        <f>MID(Результаты!$G91,8,1)</f>
      </c>
      <c r="K94">
        <f>MID(Результаты!$G91,9,1)</f>
      </c>
      <c r="L94">
        <f>MID(Результаты!$G91,10,1)</f>
      </c>
      <c r="M94">
        <f>MID(Результаты!$G91,11,1)</f>
      </c>
      <c r="N94">
        <f>MID(Результаты!$G91,12,1)</f>
      </c>
      <c r="O94">
        <f>MID(Результаты!$G91,13,1)</f>
      </c>
      <c r="P94">
        <f>MID(Результаты!$G91,14,1)</f>
      </c>
      <c r="Q94">
        <f>MID(Результаты!$G91,15,1)</f>
      </c>
      <c r="R94">
        <f>MID(Результаты!$G91,16,1)</f>
      </c>
      <c r="S94">
        <f>MID(Результаты!$G91,17,1)</f>
      </c>
      <c r="T94">
        <f>MID(Результаты!$G91,18,1)</f>
      </c>
      <c r="U94">
        <f>MID(Результаты!$G91,19,1)</f>
      </c>
      <c r="V94">
        <f>MID(Результаты!$G91,20,1)</f>
      </c>
      <c r="W94">
        <f>MID(Результаты!$G91,21,1)</f>
      </c>
      <c r="X94">
        <f>MID(Результаты!$G91,22,1)</f>
      </c>
      <c r="Y94">
        <f>MID(Результаты!$G91,23,1)</f>
      </c>
      <c r="Z94">
        <f>MID(Результаты!$G91,24,1)</f>
      </c>
      <c r="AA94">
        <f>MID(Результаты!$G91,25,1)</f>
      </c>
      <c r="AB94">
        <f>MID(Результаты!$G91,26,1)</f>
      </c>
      <c r="AC94">
        <f>MID(Результаты!$G91,27,1)</f>
      </c>
      <c r="AD94">
        <f>MID(Результаты!$G91,28,1)</f>
      </c>
      <c r="AE94">
        <f>MID(Результаты!$G91,29,1)</f>
      </c>
      <c r="AF94">
        <f>MID(Результаты!$G91,30,1)</f>
      </c>
      <c r="AG94">
        <f>MID(Результаты!$G91,31,1)</f>
      </c>
      <c r="AH94">
        <f>MID(Результаты!$G91,32,1)</f>
      </c>
      <c r="AI94">
        <f>MID(Результаты!$G91,33,1)</f>
      </c>
      <c r="AJ94">
        <f>MID(Результаты!$G91,34,1)</f>
      </c>
      <c r="AK94">
        <f>MID(Результаты!$G91,35,1)</f>
      </c>
      <c r="AL94">
        <f>MID(Результаты!$G91,36,1)</f>
      </c>
      <c r="AM94" t="e">
        <f>VALUE(MID(Результаты!$H91,1,1))</f>
        <v>#VALUE!</v>
      </c>
      <c r="AN94" t="e">
        <f>VALUE(MID(Результаты!$H91,2,1))</f>
        <v>#VALUE!</v>
      </c>
      <c r="AO94" t="e">
        <f>VALUE(MID(Результаты!$H91,3,1))</f>
        <v>#VALUE!</v>
      </c>
      <c r="AP94" t="e">
        <f>VALUE(MID(Результаты!$H91,4,1))</f>
        <v>#VALUE!</v>
      </c>
      <c r="AQ94" t="e">
        <f>VALUE(MID(Результаты!$H91,5,1))</f>
        <v>#VALUE!</v>
      </c>
      <c r="AR94" t="e">
        <f>VALUE(MID(Результаты!$H91,6,1))</f>
        <v>#VALUE!</v>
      </c>
      <c r="AS94" t="e">
        <f>VALUE(MID(Результаты!$H91,7,1))</f>
        <v>#VALUE!</v>
      </c>
      <c r="AT94" t="e">
        <f>VALUE(MID(Результаты!$H91,8,1))</f>
        <v>#VALUE!</v>
      </c>
      <c r="AU94" t="e">
        <f>VALUE(MID(Результаты!$I91,1,1))</f>
        <v>#VALUE!</v>
      </c>
      <c r="AV94" t="e">
        <f>VALUE(MID(Результаты!$I91,5,1))</f>
        <v>#VALUE!</v>
      </c>
      <c r="AW94" t="e">
        <f>VALUE(MID(Результаты!$I91,9,1))</f>
        <v>#VALUE!</v>
      </c>
      <c r="AX94" t="e">
        <f>VALUE(MID(Результаты!$I91,13,1))</f>
        <v>#VALUE!</v>
      </c>
      <c r="AY94" t="e">
        <f>VALUE(MID(Результаты!$I91,17,1))</f>
        <v>#VALUE!</v>
      </c>
      <c r="AZ94" t="e">
        <f>VALUE(MID(Результаты!$I91,21,1))</f>
        <v>#VALUE!</v>
      </c>
      <c r="BA94">
        <f>Результаты!J91</f>
        <v>0</v>
      </c>
      <c r="BB94">
        <f>Результаты!K91</f>
        <v>0</v>
      </c>
    </row>
    <row r="95" spans="1:54" ht="12.75">
      <c r="A95">
        <v>90</v>
      </c>
      <c r="B95" t="str">
        <f>Результаты!B92&amp;" "&amp;Результаты!C92&amp;" "&amp;Результаты!D92</f>
        <v>  </v>
      </c>
      <c r="C95">
        <f>MID(Результаты!$G92,1,1)</f>
      </c>
      <c r="D95">
        <f>MID(Результаты!$G92,2,1)</f>
      </c>
      <c r="E95">
        <f>MID(Результаты!$G92,3,1)</f>
      </c>
      <c r="F95">
        <f>MID(Результаты!$G92,4,1)</f>
      </c>
      <c r="G95">
        <f>MID(Результаты!$G92,5,1)</f>
      </c>
      <c r="H95">
        <f>MID(Результаты!$G92,6,1)</f>
      </c>
      <c r="I95">
        <f>MID(Результаты!$G92,7,1)</f>
      </c>
      <c r="J95">
        <f>MID(Результаты!$G92,8,1)</f>
      </c>
      <c r="K95">
        <f>MID(Результаты!$G92,9,1)</f>
      </c>
      <c r="L95">
        <f>MID(Результаты!$G92,10,1)</f>
      </c>
      <c r="M95">
        <f>MID(Результаты!$G92,11,1)</f>
      </c>
      <c r="N95">
        <f>MID(Результаты!$G92,12,1)</f>
      </c>
      <c r="O95">
        <f>MID(Результаты!$G92,13,1)</f>
      </c>
      <c r="P95">
        <f>MID(Результаты!$G92,14,1)</f>
      </c>
      <c r="Q95">
        <f>MID(Результаты!$G92,15,1)</f>
      </c>
      <c r="R95">
        <f>MID(Результаты!$G92,16,1)</f>
      </c>
      <c r="S95">
        <f>MID(Результаты!$G92,17,1)</f>
      </c>
      <c r="T95">
        <f>MID(Результаты!$G92,18,1)</f>
      </c>
      <c r="U95">
        <f>MID(Результаты!$G92,19,1)</f>
      </c>
      <c r="V95">
        <f>MID(Результаты!$G92,20,1)</f>
      </c>
      <c r="W95">
        <f>MID(Результаты!$G92,21,1)</f>
      </c>
      <c r="X95">
        <f>MID(Результаты!$G92,22,1)</f>
      </c>
      <c r="Y95">
        <f>MID(Результаты!$G92,23,1)</f>
      </c>
      <c r="Z95">
        <f>MID(Результаты!$G92,24,1)</f>
      </c>
      <c r="AA95">
        <f>MID(Результаты!$G92,25,1)</f>
      </c>
      <c r="AB95">
        <f>MID(Результаты!$G92,26,1)</f>
      </c>
      <c r="AC95">
        <f>MID(Результаты!$G92,27,1)</f>
      </c>
      <c r="AD95">
        <f>MID(Результаты!$G92,28,1)</f>
      </c>
      <c r="AE95">
        <f>MID(Результаты!$G92,29,1)</f>
      </c>
      <c r="AF95">
        <f>MID(Результаты!$G92,30,1)</f>
      </c>
      <c r="AG95">
        <f>MID(Результаты!$G92,31,1)</f>
      </c>
      <c r="AH95">
        <f>MID(Результаты!$G92,32,1)</f>
      </c>
      <c r="AI95">
        <f>MID(Результаты!$G92,33,1)</f>
      </c>
      <c r="AJ95">
        <f>MID(Результаты!$G92,34,1)</f>
      </c>
      <c r="AK95">
        <f>MID(Результаты!$G92,35,1)</f>
      </c>
      <c r="AL95">
        <f>MID(Результаты!$G92,36,1)</f>
      </c>
      <c r="AM95" t="e">
        <f>VALUE(MID(Результаты!$H92,1,1))</f>
        <v>#VALUE!</v>
      </c>
      <c r="AN95" t="e">
        <f>VALUE(MID(Результаты!$H92,2,1))</f>
        <v>#VALUE!</v>
      </c>
      <c r="AO95" t="e">
        <f>VALUE(MID(Результаты!$H92,3,1))</f>
        <v>#VALUE!</v>
      </c>
      <c r="AP95" t="e">
        <f>VALUE(MID(Результаты!$H92,4,1))</f>
        <v>#VALUE!</v>
      </c>
      <c r="AQ95" t="e">
        <f>VALUE(MID(Результаты!$H92,5,1))</f>
        <v>#VALUE!</v>
      </c>
      <c r="AR95" t="e">
        <f>VALUE(MID(Результаты!$H92,6,1))</f>
        <v>#VALUE!</v>
      </c>
      <c r="AS95" t="e">
        <f>VALUE(MID(Результаты!$H92,7,1))</f>
        <v>#VALUE!</v>
      </c>
      <c r="AT95" t="e">
        <f>VALUE(MID(Результаты!$H92,8,1))</f>
        <v>#VALUE!</v>
      </c>
      <c r="AU95" t="e">
        <f>VALUE(MID(Результаты!$I92,1,1))</f>
        <v>#VALUE!</v>
      </c>
      <c r="AV95" t="e">
        <f>VALUE(MID(Результаты!$I92,5,1))</f>
        <v>#VALUE!</v>
      </c>
      <c r="AW95" t="e">
        <f>VALUE(MID(Результаты!$I92,9,1))</f>
        <v>#VALUE!</v>
      </c>
      <c r="AX95" t="e">
        <f>VALUE(MID(Результаты!$I92,13,1))</f>
        <v>#VALUE!</v>
      </c>
      <c r="AY95" t="e">
        <f>VALUE(MID(Результаты!$I92,17,1))</f>
        <v>#VALUE!</v>
      </c>
      <c r="AZ95" t="e">
        <f>VALUE(MID(Результаты!$I92,21,1))</f>
        <v>#VALUE!</v>
      </c>
      <c r="BA95">
        <f>Результаты!J92</f>
        <v>0</v>
      </c>
      <c r="BB95">
        <f>Результаты!K92</f>
        <v>0</v>
      </c>
    </row>
    <row r="96" spans="1:54" ht="12.75">
      <c r="A96">
        <v>91</v>
      </c>
      <c r="B96" t="str">
        <f>Результаты!B93&amp;" "&amp;Результаты!C93&amp;" "&amp;Результаты!D93</f>
        <v>  </v>
      </c>
      <c r="C96">
        <f>MID(Результаты!$G93,1,1)</f>
      </c>
      <c r="D96">
        <f>MID(Результаты!$G93,2,1)</f>
      </c>
      <c r="E96">
        <f>MID(Результаты!$G93,3,1)</f>
      </c>
      <c r="F96">
        <f>MID(Результаты!$G93,4,1)</f>
      </c>
      <c r="G96">
        <f>MID(Результаты!$G93,5,1)</f>
      </c>
      <c r="H96">
        <f>MID(Результаты!$G93,6,1)</f>
      </c>
      <c r="I96">
        <f>MID(Результаты!$G93,7,1)</f>
      </c>
      <c r="J96">
        <f>MID(Результаты!$G93,8,1)</f>
      </c>
      <c r="K96">
        <f>MID(Результаты!$G93,9,1)</f>
      </c>
      <c r="L96">
        <f>MID(Результаты!$G93,10,1)</f>
      </c>
      <c r="M96">
        <f>MID(Результаты!$G93,11,1)</f>
      </c>
      <c r="N96">
        <f>MID(Результаты!$G93,12,1)</f>
      </c>
      <c r="O96">
        <f>MID(Результаты!$G93,13,1)</f>
      </c>
      <c r="P96">
        <f>MID(Результаты!$G93,14,1)</f>
      </c>
      <c r="Q96">
        <f>MID(Результаты!$G93,15,1)</f>
      </c>
      <c r="R96">
        <f>MID(Результаты!$G93,16,1)</f>
      </c>
      <c r="S96">
        <f>MID(Результаты!$G93,17,1)</f>
      </c>
      <c r="T96">
        <f>MID(Результаты!$G93,18,1)</f>
      </c>
      <c r="U96">
        <f>MID(Результаты!$G93,19,1)</f>
      </c>
      <c r="V96">
        <f>MID(Результаты!$G93,20,1)</f>
      </c>
      <c r="W96">
        <f>MID(Результаты!$G93,21,1)</f>
      </c>
      <c r="X96">
        <f>MID(Результаты!$G93,22,1)</f>
      </c>
      <c r="Y96">
        <f>MID(Результаты!$G93,23,1)</f>
      </c>
      <c r="Z96">
        <f>MID(Результаты!$G93,24,1)</f>
      </c>
      <c r="AA96">
        <f>MID(Результаты!$G93,25,1)</f>
      </c>
      <c r="AB96">
        <f>MID(Результаты!$G93,26,1)</f>
      </c>
      <c r="AC96">
        <f>MID(Результаты!$G93,27,1)</f>
      </c>
      <c r="AD96">
        <f>MID(Результаты!$G93,28,1)</f>
      </c>
      <c r="AE96">
        <f>MID(Результаты!$G93,29,1)</f>
      </c>
      <c r="AF96">
        <f>MID(Результаты!$G93,30,1)</f>
      </c>
      <c r="AG96">
        <f>MID(Результаты!$G93,31,1)</f>
      </c>
      <c r="AH96">
        <f>MID(Результаты!$G93,32,1)</f>
      </c>
      <c r="AI96">
        <f>MID(Результаты!$G93,33,1)</f>
      </c>
      <c r="AJ96">
        <f>MID(Результаты!$G93,34,1)</f>
      </c>
      <c r="AK96">
        <f>MID(Результаты!$G93,35,1)</f>
      </c>
      <c r="AL96">
        <f>MID(Результаты!$G93,36,1)</f>
      </c>
      <c r="AM96" t="e">
        <f>VALUE(MID(Результаты!$H93,1,1))</f>
        <v>#VALUE!</v>
      </c>
      <c r="AN96" t="e">
        <f>VALUE(MID(Результаты!$H93,2,1))</f>
        <v>#VALUE!</v>
      </c>
      <c r="AO96" t="e">
        <f>VALUE(MID(Результаты!$H93,3,1))</f>
        <v>#VALUE!</v>
      </c>
      <c r="AP96" t="e">
        <f>VALUE(MID(Результаты!$H93,4,1))</f>
        <v>#VALUE!</v>
      </c>
      <c r="AQ96" t="e">
        <f>VALUE(MID(Результаты!$H93,5,1))</f>
        <v>#VALUE!</v>
      </c>
      <c r="AR96" t="e">
        <f>VALUE(MID(Результаты!$H93,6,1))</f>
        <v>#VALUE!</v>
      </c>
      <c r="AS96" t="e">
        <f>VALUE(MID(Результаты!$H93,7,1))</f>
        <v>#VALUE!</v>
      </c>
      <c r="AT96" t="e">
        <f>VALUE(MID(Результаты!$H93,8,1))</f>
        <v>#VALUE!</v>
      </c>
      <c r="AU96" t="e">
        <f>VALUE(MID(Результаты!$I93,1,1))</f>
        <v>#VALUE!</v>
      </c>
      <c r="AV96" t="e">
        <f>VALUE(MID(Результаты!$I93,5,1))</f>
        <v>#VALUE!</v>
      </c>
      <c r="AW96" t="e">
        <f>VALUE(MID(Результаты!$I93,9,1))</f>
        <v>#VALUE!</v>
      </c>
      <c r="AX96" t="e">
        <f>VALUE(MID(Результаты!$I93,13,1))</f>
        <v>#VALUE!</v>
      </c>
      <c r="AY96" t="e">
        <f>VALUE(MID(Результаты!$I93,17,1))</f>
        <v>#VALUE!</v>
      </c>
      <c r="AZ96" t="e">
        <f>VALUE(MID(Результаты!$I93,21,1))</f>
        <v>#VALUE!</v>
      </c>
      <c r="BA96">
        <f>Результаты!J93</f>
        <v>0</v>
      </c>
      <c r="BB96">
        <f>Результаты!K93</f>
        <v>0</v>
      </c>
    </row>
    <row r="97" spans="1:54" ht="12.75">
      <c r="A97">
        <v>92</v>
      </c>
      <c r="B97" t="str">
        <f>Результаты!B94&amp;" "&amp;Результаты!C94&amp;" "&amp;Результаты!D94</f>
        <v>  </v>
      </c>
      <c r="C97">
        <f>MID(Результаты!$G94,1,1)</f>
      </c>
      <c r="D97">
        <f>MID(Результаты!$G94,2,1)</f>
      </c>
      <c r="E97">
        <f>MID(Результаты!$G94,3,1)</f>
      </c>
      <c r="F97">
        <f>MID(Результаты!$G94,4,1)</f>
      </c>
      <c r="G97">
        <f>MID(Результаты!$G94,5,1)</f>
      </c>
      <c r="H97">
        <f>MID(Результаты!$G94,6,1)</f>
      </c>
      <c r="I97">
        <f>MID(Результаты!$G94,7,1)</f>
      </c>
      <c r="J97">
        <f>MID(Результаты!$G94,8,1)</f>
      </c>
      <c r="K97">
        <f>MID(Результаты!$G94,9,1)</f>
      </c>
      <c r="L97">
        <f>MID(Результаты!$G94,10,1)</f>
      </c>
      <c r="M97">
        <f>MID(Результаты!$G94,11,1)</f>
      </c>
      <c r="N97">
        <f>MID(Результаты!$G94,12,1)</f>
      </c>
      <c r="O97">
        <f>MID(Результаты!$G94,13,1)</f>
      </c>
      <c r="P97">
        <f>MID(Результаты!$G94,14,1)</f>
      </c>
      <c r="Q97">
        <f>MID(Результаты!$G94,15,1)</f>
      </c>
      <c r="R97">
        <f>MID(Результаты!$G94,16,1)</f>
      </c>
      <c r="S97">
        <f>MID(Результаты!$G94,17,1)</f>
      </c>
      <c r="T97">
        <f>MID(Результаты!$G94,18,1)</f>
      </c>
      <c r="U97">
        <f>MID(Результаты!$G94,19,1)</f>
      </c>
      <c r="V97">
        <f>MID(Результаты!$G94,20,1)</f>
      </c>
      <c r="W97">
        <f>MID(Результаты!$G94,21,1)</f>
      </c>
      <c r="X97">
        <f>MID(Результаты!$G94,22,1)</f>
      </c>
      <c r="Y97">
        <f>MID(Результаты!$G94,23,1)</f>
      </c>
      <c r="Z97">
        <f>MID(Результаты!$G94,24,1)</f>
      </c>
      <c r="AA97">
        <f>MID(Результаты!$G94,25,1)</f>
      </c>
      <c r="AB97">
        <f>MID(Результаты!$G94,26,1)</f>
      </c>
      <c r="AC97">
        <f>MID(Результаты!$G94,27,1)</f>
      </c>
      <c r="AD97">
        <f>MID(Результаты!$G94,28,1)</f>
      </c>
      <c r="AE97">
        <f>MID(Результаты!$G94,29,1)</f>
      </c>
      <c r="AF97">
        <f>MID(Результаты!$G94,30,1)</f>
      </c>
      <c r="AG97">
        <f>MID(Результаты!$G94,31,1)</f>
      </c>
      <c r="AH97">
        <f>MID(Результаты!$G94,32,1)</f>
      </c>
      <c r="AI97">
        <f>MID(Результаты!$G94,33,1)</f>
      </c>
      <c r="AJ97">
        <f>MID(Результаты!$G94,34,1)</f>
      </c>
      <c r="AK97">
        <f>MID(Результаты!$G94,35,1)</f>
      </c>
      <c r="AL97">
        <f>MID(Результаты!$G94,36,1)</f>
      </c>
      <c r="AM97" t="e">
        <f>VALUE(MID(Результаты!$H94,1,1))</f>
        <v>#VALUE!</v>
      </c>
      <c r="AN97" t="e">
        <f>VALUE(MID(Результаты!$H94,2,1))</f>
        <v>#VALUE!</v>
      </c>
      <c r="AO97" t="e">
        <f>VALUE(MID(Результаты!$H94,3,1))</f>
        <v>#VALUE!</v>
      </c>
      <c r="AP97" t="e">
        <f>VALUE(MID(Результаты!$H94,4,1))</f>
        <v>#VALUE!</v>
      </c>
      <c r="AQ97" t="e">
        <f>VALUE(MID(Результаты!$H94,5,1))</f>
        <v>#VALUE!</v>
      </c>
      <c r="AR97" t="e">
        <f>VALUE(MID(Результаты!$H94,6,1))</f>
        <v>#VALUE!</v>
      </c>
      <c r="AS97" t="e">
        <f>VALUE(MID(Результаты!$H94,7,1))</f>
        <v>#VALUE!</v>
      </c>
      <c r="AT97" t="e">
        <f>VALUE(MID(Результаты!$H94,8,1))</f>
        <v>#VALUE!</v>
      </c>
      <c r="AU97" t="e">
        <f>VALUE(MID(Результаты!$I94,1,1))</f>
        <v>#VALUE!</v>
      </c>
      <c r="AV97" t="e">
        <f>VALUE(MID(Результаты!$I94,5,1))</f>
        <v>#VALUE!</v>
      </c>
      <c r="AW97" t="e">
        <f>VALUE(MID(Результаты!$I94,9,1))</f>
        <v>#VALUE!</v>
      </c>
      <c r="AX97" t="e">
        <f>VALUE(MID(Результаты!$I94,13,1))</f>
        <v>#VALUE!</v>
      </c>
      <c r="AY97" t="e">
        <f>VALUE(MID(Результаты!$I94,17,1))</f>
        <v>#VALUE!</v>
      </c>
      <c r="AZ97" t="e">
        <f>VALUE(MID(Результаты!$I94,21,1))</f>
        <v>#VALUE!</v>
      </c>
      <c r="BA97">
        <f>Результаты!J94</f>
        <v>0</v>
      </c>
      <c r="BB97">
        <f>Результаты!K94</f>
        <v>0</v>
      </c>
    </row>
    <row r="98" spans="1:54" ht="12.75">
      <c r="A98">
        <v>93</v>
      </c>
      <c r="B98" t="str">
        <f>Результаты!B95&amp;" "&amp;Результаты!C95&amp;" "&amp;Результаты!D95</f>
        <v>  </v>
      </c>
      <c r="C98">
        <f>MID(Результаты!$G95,1,1)</f>
      </c>
      <c r="D98">
        <f>MID(Результаты!$G95,2,1)</f>
      </c>
      <c r="E98">
        <f>MID(Результаты!$G95,3,1)</f>
      </c>
      <c r="F98">
        <f>MID(Результаты!$G95,4,1)</f>
      </c>
      <c r="G98">
        <f>MID(Результаты!$G95,5,1)</f>
      </c>
      <c r="H98">
        <f>MID(Результаты!$G95,6,1)</f>
      </c>
      <c r="I98">
        <f>MID(Результаты!$G95,7,1)</f>
      </c>
      <c r="J98">
        <f>MID(Результаты!$G95,8,1)</f>
      </c>
      <c r="K98">
        <f>MID(Результаты!$G95,9,1)</f>
      </c>
      <c r="L98">
        <f>MID(Результаты!$G95,10,1)</f>
      </c>
      <c r="M98">
        <f>MID(Результаты!$G95,11,1)</f>
      </c>
      <c r="N98">
        <f>MID(Результаты!$G95,12,1)</f>
      </c>
      <c r="O98">
        <f>MID(Результаты!$G95,13,1)</f>
      </c>
      <c r="P98">
        <f>MID(Результаты!$G95,14,1)</f>
      </c>
      <c r="Q98">
        <f>MID(Результаты!$G95,15,1)</f>
      </c>
      <c r="R98">
        <f>MID(Результаты!$G95,16,1)</f>
      </c>
      <c r="S98">
        <f>MID(Результаты!$G95,17,1)</f>
      </c>
      <c r="T98">
        <f>MID(Результаты!$G95,18,1)</f>
      </c>
      <c r="U98">
        <f>MID(Результаты!$G95,19,1)</f>
      </c>
      <c r="V98">
        <f>MID(Результаты!$G95,20,1)</f>
      </c>
      <c r="W98">
        <f>MID(Результаты!$G95,21,1)</f>
      </c>
      <c r="X98">
        <f>MID(Результаты!$G95,22,1)</f>
      </c>
      <c r="Y98">
        <f>MID(Результаты!$G95,23,1)</f>
      </c>
      <c r="Z98">
        <f>MID(Результаты!$G95,24,1)</f>
      </c>
      <c r="AA98">
        <f>MID(Результаты!$G95,25,1)</f>
      </c>
      <c r="AB98">
        <f>MID(Результаты!$G95,26,1)</f>
      </c>
      <c r="AC98">
        <f>MID(Результаты!$G95,27,1)</f>
      </c>
      <c r="AD98">
        <f>MID(Результаты!$G95,28,1)</f>
      </c>
      <c r="AE98">
        <f>MID(Результаты!$G95,29,1)</f>
      </c>
      <c r="AF98">
        <f>MID(Результаты!$G95,30,1)</f>
      </c>
      <c r="AG98">
        <f>MID(Результаты!$G95,31,1)</f>
      </c>
      <c r="AH98">
        <f>MID(Результаты!$G95,32,1)</f>
      </c>
      <c r="AI98">
        <f>MID(Результаты!$G95,33,1)</f>
      </c>
      <c r="AJ98">
        <f>MID(Результаты!$G95,34,1)</f>
      </c>
      <c r="AK98">
        <f>MID(Результаты!$G95,35,1)</f>
      </c>
      <c r="AL98">
        <f>MID(Результаты!$G95,36,1)</f>
      </c>
      <c r="AM98" t="e">
        <f>VALUE(MID(Результаты!$H95,1,1))</f>
        <v>#VALUE!</v>
      </c>
      <c r="AN98" t="e">
        <f>VALUE(MID(Результаты!$H95,2,1))</f>
        <v>#VALUE!</v>
      </c>
      <c r="AO98" t="e">
        <f>VALUE(MID(Результаты!$H95,3,1))</f>
        <v>#VALUE!</v>
      </c>
      <c r="AP98" t="e">
        <f>VALUE(MID(Результаты!$H95,4,1))</f>
        <v>#VALUE!</v>
      </c>
      <c r="AQ98" t="e">
        <f>VALUE(MID(Результаты!$H95,5,1))</f>
        <v>#VALUE!</v>
      </c>
      <c r="AR98" t="e">
        <f>VALUE(MID(Результаты!$H95,6,1))</f>
        <v>#VALUE!</v>
      </c>
      <c r="AS98" t="e">
        <f>VALUE(MID(Результаты!$H95,7,1))</f>
        <v>#VALUE!</v>
      </c>
      <c r="AT98" t="e">
        <f>VALUE(MID(Результаты!$H95,8,1))</f>
        <v>#VALUE!</v>
      </c>
      <c r="AU98" t="e">
        <f>VALUE(MID(Результаты!$I95,1,1))</f>
        <v>#VALUE!</v>
      </c>
      <c r="AV98" t="e">
        <f>VALUE(MID(Результаты!$I95,5,1))</f>
        <v>#VALUE!</v>
      </c>
      <c r="AW98" t="e">
        <f>VALUE(MID(Результаты!$I95,9,1))</f>
        <v>#VALUE!</v>
      </c>
      <c r="AX98" t="e">
        <f>VALUE(MID(Результаты!$I95,13,1))</f>
        <v>#VALUE!</v>
      </c>
      <c r="AY98" t="e">
        <f>VALUE(MID(Результаты!$I95,17,1))</f>
        <v>#VALUE!</v>
      </c>
      <c r="AZ98" t="e">
        <f>VALUE(MID(Результаты!$I95,21,1))</f>
        <v>#VALUE!</v>
      </c>
      <c r="BA98">
        <f>Результаты!J95</f>
        <v>0</v>
      </c>
      <c r="BB98">
        <f>Результаты!K95</f>
        <v>0</v>
      </c>
    </row>
    <row r="99" spans="1:54" ht="12.75">
      <c r="A99">
        <v>94</v>
      </c>
      <c r="B99" t="str">
        <f>Результаты!B96&amp;" "&amp;Результаты!C96&amp;" "&amp;Результаты!D96</f>
        <v>  </v>
      </c>
      <c r="C99">
        <f>MID(Результаты!$G96,1,1)</f>
      </c>
      <c r="D99">
        <f>MID(Результаты!$G96,2,1)</f>
      </c>
      <c r="E99">
        <f>MID(Результаты!$G96,3,1)</f>
      </c>
      <c r="F99">
        <f>MID(Результаты!$G96,4,1)</f>
      </c>
      <c r="G99">
        <f>MID(Результаты!$G96,5,1)</f>
      </c>
      <c r="H99">
        <f>MID(Результаты!$G96,6,1)</f>
      </c>
      <c r="I99">
        <f>MID(Результаты!$G96,7,1)</f>
      </c>
      <c r="J99">
        <f>MID(Результаты!$G96,8,1)</f>
      </c>
      <c r="K99">
        <f>MID(Результаты!$G96,9,1)</f>
      </c>
      <c r="L99">
        <f>MID(Результаты!$G96,10,1)</f>
      </c>
      <c r="M99">
        <f>MID(Результаты!$G96,11,1)</f>
      </c>
      <c r="N99">
        <f>MID(Результаты!$G96,12,1)</f>
      </c>
      <c r="O99">
        <f>MID(Результаты!$G96,13,1)</f>
      </c>
      <c r="P99">
        <f>MID(Результаты!$G96,14,1)</f>
      </c>
      <c r="Q99">
        <f>MID(Результаты!$G96,15,1)</f>
      </c>
      <c r="R99">
        <f>MID(Результаты!$G96,16,1)</f>
      </c>
      <c r="S99">
        <f>MID(Результаты!$G96,17,1)</f>
      </c>
      <c r="T99">
        <f>MID(Результаты!$G96,18,1)</f>
      </c>
      <c r="U99">
        <f>MID(Результаты!$G96,19,1)</f>
      </c>
      <c r="V99">
        <f>MID(Результаты!$G96,20,1)</f>
      </c>
      <c r="W99">
        <f>MID(Результаты!$G96,21,1)</f>
      </c>
      <c r="X99">
        <f>MID(Результаты!$G96,22,1)</f>
      </c>
      <c r="Y99">
        <f>MID(Результаты!$G96,23,1)</f>
      </c>
      <c r="Z99">
        <f>MID(Результаты!$G96,24,1)</f>
      </c>
      <c r="AA99">
        <f>MID(Результаты!$G96,25,1)</f>
      </c>
      <c r="AB99">
        <f>MID(Результаты!$G96,26,1)</f>
      </c>
      <c r="AC99">
        <f>MID(Результаты!$G96,27,1)</f>
      </c>
      <c r="AD99">
        <f>MID(Результаты!$G96,28,1)</f>
      </c>
      <c r="AE99">
        <f>MID(Результаты!$G96,29,1)</f>
      </c>
      <c r="AF99">
        <f>MID(Результаты!$G96,30,1)</f>
      </c>
      <c r="AG99">
        <f>MID(Результаты!$G96,31,1)</f>
      </c>
      <c r="AH99">
        <f>MID(Результаты!$G96,32,1)</f>
      </c>
      <c r="AI99">
        <f>MID(Результаты!$G96,33,1)</f>
      </c>
      <c r="AJ99">
        <f>MID(Результаты!$G96,34,1)</f>
      </c>
      <c r="AK99">
        <f>MID(Результаты!$G96,35,1)</f>
      </c>
      <c r="AL99">
        <f>MID(Результаты!$G96,36,1)</f>
      </c>
      <c r="AM99" t="e">
        <f>VALUE(MID(Результаты!$H96,1,1))</f>
        <v>#VALUE!</v>
      </c>
      <c r="AN99" t="e">
        <f>VALUE(MID(Результаты!$H96,2,1))</f>
        <v>#VALUE!</v>
      </c>
      <c r="AO99" t="e">
        <f>VALUE(MID(Результаты!$H96,3,1))</f>
        <v>#VALUE!</v>
      </c>
      <c r="AP99" t="e">
        <f>VALUE(MID(Результаты!$H96,4,1))</f>
        <v>#VALUE!</v>
      </c>
      <c r="AQ99" t="e">
        <f>VALUE(MID(Результаты!$H96,5,1))</f>
        <v>#VALUE!</v>
      </c>
      <c r="AR99" t="e">
        <f>VALUE(MID(Результаты!$H96,6,1))</f>
        <v>#VALUE!</v>
      </c>
      <c r="AS99" t="e">
        <f>VALUE(MID(Результаты!$H96,7,1))</f>
        <v>#VALUE!</v>
      </c>
      <c r="AT99" t="e">
        <f>VALUE(MID(Результаты!$H96,8,1))</f>
        <v>#VALUE!</v>
      </c>
      <c r="AU99" t="e">
        <f>VALUE(MID(Результаты!$I96,1,1))</f>
        <v>#VALUE!</v>
      </c>
      <c r="AV99" t="e">
        <f>VALUE(MID(Результаты!$I96,5,1))</f>
        <v>#VALUE!</v>
      </c>
      <c r="AW99" t="e">
        <f>VALUE(MID(Результаты!$I96,9,1))</f>
        <v>#VALUE!</v>
      </c>
      <c r="AX99" t="e">
        <f>VALUE(MID(Результаты!$I96,13,1))</f>
        <v>#VALUE!</v>
      </c>
      <c r="AY99" t="e">
        <f>VALUE(MID(Результаты!$I96,17,1))</f>
        <v>#VALUE!</v>
      </c>
      <c r="AZ99" t="e">
        <f>VALUE(MID(Результаты!$I96,21,1))</f>
        <v>#VALUE!</v>
      </c>
      <c r="BA99">
        <f>Результаты!J96</f>
        <v>0</v>
      </c>
      <c r="BB99">
        <f>Результаты!K96</f>
        <v>0</v>
      </c>
    </row>
    <row r="100" spans="1:54" ht="12.75">
      <c r="A100">
        <v>95</v>
      </c>
      <c r="B100" t="str">
        <f>Результаты!B97&amp;" "&amp;Результаты!C97&amp;" "&amp;Результаты!D97</f>
        <v>  </v>
      </c>
      <c r="C100">
        <f>MID(Результаты!$G97,1,1)</f>
      </c>
      <c r="D100">
        <f>MID(Результаты!$G97,2,1)</f>
      </c>
      <c r="E100">
        <f>MID(Результаты!$G97,3,1)</f>
      </c>
      <c r="F100">
        <f>MID(Результаты!$G97,4,1)</f>
      </c>
      <c r="G100">
        <f>MID(Результаты!$G97,5,1)</f>
      </c>
      <c r="H100">
        <f>MID(Результаты!$G97,6,1)</f>
      </c>
      <c r="I100">
        <f>MID(Результаты!$G97,7,1)</f>
      </c>
      <c r="J100">
        <f>MID(Результаты!$G97,8,1)</f>
      </c>
      <c r="K100">
        <f>MID(Результаты!$G97,9,1)</f>
      </c>
      <c r="L100">
        <f>MID(Результаты!$G97,10,1)</f>
      </c>
      <c r="M100">
        <f>MID(Результаты!$G97,11,1)</f>
      </c>
      <c r="N100">
        <f>MID(Результаты!$G97,12,1)</f>
      </c>
      <c r="O100">
        <f>MID(Результаты!$G97,13,1)</f>
      </c>
      <c r="P100">
        <f>MID(Результаты!$G97,14,1)</f>
      </c>
      <c r="Q100">
        <f>MID(Результаты!$G97,15,1)</f>
      </c>
      <c r="R100">
        <f>MID(Результаты!$G97,16,1)</f>
      </c>
      <c r="S100">
        <f>MID(Результаты!$G97,17,1)</f>
      </c>
      <c r="T100">
        <f>MID(Результаты!$G97,18,1)</f>
      </c>
      <c r="U100">
        <f>MID(Результаты!$G97,19,1)</f>
      </c>
      <c r="V100">
        <f>MID(Результаты!$G97,20,1)</f>
      </c>
      <c r="W100">
        <f>MID(Результаты!$G97,21,1)</f>
      </c>
      <c r="X100">
        <f>MID(Результаты!$G97,22,1)</f>
      </c>
      <c r="Y100">
        <f>MID(Результаты!$G97,23,1)</f>
      </c>
      <c r="Z100">
        <f>MID(Результаты!$G97,24,1)</f>
      </c>
      <c r="AA100">
        <f>MID(Результаты!$G97,25,1)</f>
      </c>
      <c r="AB100">
        <f>MID(Результаты!$G97,26,1)</f>
      </c>
      <c r="AC100">
        <f>MID(Результаты!$G97,27,1)</f>
      </c>
      <c r="AD100">
        <f>MID(Результаты!$G97,28,1)</f>
      </c>
      <c r="AE100">
        <f>MID(Результаты!$G97,29,1)</f>
      </c>
      <c r="AF100">
        <f>MID(Результаты!$G97,30,1)</f>
      </c>
      <c r="AG100">
        <f>MID(Результаты!$G97,31,1)</f>
      </c>
      <c r="AH100">
        <f>MID(Результаты!$G97,32,1)</f>
      </c>
      <c r="AI100">
        <f>MID(Результаты!$G97,33,1)</f>
      </c>
      <c r="AJ100">
        <f>MID(Результаты!$G97,34,1)</f>
      </c>
      <c r="AK100">
        <f>MID(Результаты!$G97,35,1)</f>
      </c>
      <c r="AL100">
        <f>MID(Результаты!$G97,36,1)</f>
      </c>
      <c r="AM100" t="e">
        <f>VALUE(MID(Результаты!$H97,1,1))</f>
        <v>#VALUE!</v>
      </c>
      <c r="AN100" t="e">
        <f>VALUE(MID(Результаты!$H97,2,1))</f>
        <v>#VALUE!</v>
      </c>
      <c r="AO100" t="e">
        <f>VALUE(MID(Результаты!$H97,3,1))</f>
        <v>#VALUE!</v>
      </c>
      <c r="AP100" t="e">
        <f>VALUE(MID(Результаты!$H97,4,1))</f>
        <v>#VALUE!</v>
      </c>
      <c r="AQ100" t="e">
        <f>VALUE(MID(Результаты!$H97,5,1))</f>
        <v>#VALUE!</v>
      </c>
      <c r="AR100" t="e">
        <f>VALUE(MID(Результаты!$H97,6,1))</f>
        <v>#VALUE!</v>
      </c>
      <c r="AS100" t="e">
        <f>VALUE(MID(Результаты!$H97,7,1))</f>
        <v>#VALUE!</v>
      </c>
      <c r="AT100" t="e">
        <f>VALUE(MID(Результаты!$H97,8,1))</f>
        <v>#VALUE!</v>
      </c>
      <c r="AU100" t="e">
        <f>VALUE(MID(Результаты!$I97,1,1))</f>
        <v>#VALUE!</v>
      </c>
      <c r="AV100" t="e">
        <f>VALUE(MID(Результаты!$I97,5,1))</f>
        <v>#VALUE!</v>
      </c>
      <c r="AW100" t="e">
        <f>VALUE(MID(Результаты!$I97,9,1))</f>
        <v>#VALUE!</v>
      </c>
      <c r="AX100" t="e">
        <f>VALUE(MID(Результаты!$I97,13,1))</f>
        <v>#VALUE!</v>
      </c>
      <c r="AY100" t="e">
        <f>VALUE(MID(Результаты!$I97,17,1))</f>
        <v>#VALUE!</v>
      </c>
      <c r="AZ100" t="e">
        <f>VALUE(MID(Результаты!$I97,21,1))</f>
        <v>#VALUE!</v>
      </c>
      <c r="BA100">
        <f>Результаты!J97</f>
        <v>0</v>
      </c>
      <c r="BB100">
        <f>Результаты!K97</f>
        <v>0</v>
      </c>
    </row>
    <row r="101" spans="1:54" ht="12.75">
      <c r="A101">
        <v>96</v>
      </c>
      <c r="B101" t="str">
        <f>Результаты!B98&amp;" "&amp;Результаты!C98&amp;" "&amp;Результаты!D98</f>
        <v>  </v>
      </c>
      <c r="C101">
        <f>MID(Результаты!$G98,1,1)</f>
      </c>
      <c r="D101">
        <f>MID(Результаты!$G98,2,1)</f>
      </c>
      <c r="E101">
        <f>MID(Результаты!$G98,3,1)</f>
      </c>
      <c r="F101">
        <f>MID(Результаты!$G98,4,1)</f>
      </c>
      <c r="G101">
        <f>MID(Результаты!$G98,5,1)</f>
      </c>
      <c r="H101">
        <f>MID(Результаты!$G98,6,1)</f>
      </c>
      <c r="I101">
        <f>MID(Результаты!$G98,7,1)</f>
      </c>
      <c r="J101">
        <f>MID(Результаты!$G98,8,1)</f>
      </c>
      <c r="K101">
        <f>MID(Результаты!$G98,9,1)</f>
      </c>
      <c r="L101">
        <f>MID(Результаты!$G98,10,1)</f>
      </c>
      <c r="M101">
        <f>MID(Результаты!$G98,11,1)</f>
      </c>
      <c r="N101">
        <f>MID(Результаты!$G98,12,1)</f>
      </c>
      <c r="O101">
        <f>MID(Результаты!$G98,13,1)</f>
      </c>
      <c r="P101">
        <f>MID(Результаты!$G98,14,1)</f>
      </c>
      <c r="Q101">
        <f>MID(Результаты!$G98,15,1)</f>
      </c>
      <c r="R101">
        <f>MID(Результаты!$G98,16,1)</f>
      </c>
      <c r="S101">
        <f>MID(Результаты!$G98,17,1)</f>
      </c>
      <c r="T101">
        <f>MID(Результаты!$G98,18,1)</f>
      </c>
      <c r="U101">
        <f>MID(Результаты!$G98,19,1)</f>
      </c>
      <c r="V101">
        <f>MID(Результаты!$G98,20,1)</f>
      </c>
      <c r="W101">
        <f>MID(Результаты!$G98,21,1)</f>
      </c>
      <c r="X101">
        <f>MID(Результаты!$G98,22,1)</f>
      </c>
      <c r="Y101">
        <f>MID(Результаты!$G98,23,1)</f>
      </c>
      <c r="Z101">
        <f>MID(Результаты!$G98,24,1)</f>
      </c>
      <c r="AA101">
        <f>MID(Результаты!$G98,25,1)</f>
      </c>
      <c r="AB101">
        <f>MID(Результаты!$G98,26,1)</f>
      </c>
      <c r="AC101">
        <f>MID(Результаты!$G98,27,1)</f>
      </c>
      <c r="AD101">
        <f>MID(Результаты!$G98,28,1)</f>
      </c>
      <c r="AE101">
        <f>MID(Результаты!$G98,29,1)</f>
      </c>
      <c r="AF101">
        <f>MID(Результаты!$G98,30,1)</f>
      </c>
      <c r="AG101">
        <f>MID(Результаты!$G98,31,1)</f>
      </c>
      <c r="AH101">
        <f>MID(Результаты!$G98,32,1)</f>
      </c>
      <c r="AI101">
        <f>MID(Результаты!$G98,33,1)</f>
      </c>
      <c r="AJ101">
        <f>MID(Результаты!$G98,34,1)</f>
      </c>
      <c r="AK101">
        <f>MID(Результаты!$G98,35,1)</f>
      </c>
      <c r="AL101">
        <f>MID(Результаты!$G98,36,1)</f>
      </c>
      <c r="AM101" t="e">
        <f>VALUE(MID(Результаты!$H98,1,1))</f>
        <v>#VALUE!</v>
      </c>
      <c r="AN101" t="e">
        <f>VALUE(MID(Результаты!$H98,2,1))</f>
        <v>#VALUE!</v>
      </c>
      <c r="AO101" t="e">
        <f>VALUE(MID(Результаты!$H98,3,1))</f>
        <v>#VALUE!</v>
      </c>
      <c r="AP101" t="e">
        <f>VALUE(MID(Результаты!$H98,4,1))</f>
        <v>#VALUE!</v>
      </c>
      <c r="AQ101" t="e">
        <f>VALUE(MID(Результаты!$H98,5,1))</f>
        <v>#VALUE!</v>
      </c>
      <c r="AR101" t="e">
        <f>VALUE(MID(Результаты!$H98,6,1))</f>
        <v>#VALUE!</v>
      </c>
      <c r="AS101" t="e">
        <f>VALUE(MID(Результаты!$H98,7,1))</f>
        <v>#VALUE!</v>
      </c>
      <c r="AT101" t="e">
        <f>VALUE(MID(Результаты!$H98,8,1))</f>
        <v>#VALUE!</v>
      </c>
      <c r="AU101" t="e">
        <f>VALUE(MID(Результаты!$I98,1,1))</f>
        <v>#VALUE!</v>
      </c>
      <c r="AV101" t="e">
        <f>VALUE(MID(Результаты!$I98,5,1))</f>
        <v>#VALUE!</v>
      </c>
      <c r="AW101" t="e">
        <f>VALUE(MID(Результаты!$I98,9,1))</f>
        <v>#VALUE!</v>
      </c>
      <c r="AX101" t="e">
        <f>VALUE(MID(Результаты!$I98,13,1))</f>
        <v>#VALUE!</v>
      </c>
      <c r="AY101" t="e">
        <f>VALUE(MID(Результаты!$I98,17,1))</f>
        <v>#VALUE!</v>
      </c>
      <c r="AZ101" t="e">
        <f>VALUE(MID(Результаты!$I98,21,1))</f>
        <v>#VALUE!</v>
      </c>
      <c r="BA101">
        <f>Результаты!J98</f>
        <v>0</v>
      </c>
      <c r="BB101">
        <f>Результаты!K98</f>
        <v>0</v>
      </c>
    </row>
    <row r="102" spans="1:54" ht="12.75">
      <c r="A102">
        <v>97</v>
      </c>
      <c r="B102" t="str">
        <f>Результаты!B99&amp;" "&amp;Результаты!C99&amp;" "&amp;Результаты!D99</f>
        <v>  </v>
      </c>
      <c r="C102">
        <f>MID(Результаты!$G99,1,1)</f>
      </c>
      <c r="D102">
        <f>MID(Результаты!$G99,2,1)</f>
      </c>
      <c r="E102">
        <f>MID(Результаты!$G99,3,1)</f>
      </c>
      <c r="F102">
        <f>MID(Результаты!$G99,4,1)</f>
      </c>
      <c r="G102">
        <f>MID(Результаты!$G99,5,1)</f>
      </c>
      <c r="H102">
        <f>MID(Результаты!$G99,6,1)</f>
      </c>
      <c r="I102">
        <f>MID(Результаты!$G99,7,1)</f>
      </c>
      <c r="J102">
        <f>MID(Результаты!$G99,8,1)</f>
      </c>
      <c r="K102">
        <f>MID(Результаты!$G99,9,1)</f>
      </c>
      <c r="L102">
        <f>MID(Результаты!$G99,10,1)</f>
      </c>
      <c r="M102">
        <f>MID(Результаты!$G99,11,1)</f>
      </c>
      <c r="N102">
        <f>MID(Результаты!$G99,12,1)</f>
      </c>
      <c r="O102">
        <f>MID(Результаты!$G99,13,1)</f>
      </c>
      <c r="P102">
        <f>MID(Результаты!$G99,14,1)</f>
      </c>
      <c r="Q102">
        <f>MID(Результаты!$G99,15,1)</f>
      </c>
      <c r="R102">
        <f>MID(Результаты!$G99,16,1)</f>
      </c>
      <c r="S102">
        <f>MID(Результаты!$G99,17,1)</f>
      </c>
      <c r="T102">
        <f>MID(Результаты!$G99,18,1)</f>
      </c>
      <c r="U102">
        <f>MID(Результаты!$G99,19,1)</f>
      </c>
      <c r="V102">
        <f>MID(Результаты!$G99,20,1)</f>
      </c>
      <c r="W102">
        <f>MID(Результаты!$G99,21,1)</f>
      </c>
      <c r="X102">
        <f>MID(Результаты!$G99,22,1)</f>
      </c>
      <c r="Y102">
        <f>MID(Результаты!$G99,23,1)</f>
      </c>
      <c r="Z102">
        <f>MID(Результаты!$G99,24,1)</f>
      </c>
      <c r="AA102">
        <f>MID(Результаты!$G99,25,1)</f>
      </c>
      <c r="AB102">
        <f>MID(Результаты!$G99,26,1)</f>
      </c>
      <c r="AC102">
        <f>MID(Результаты!$G99,27,1)</f>
      </c>
      <c r="AD102">
        <f>MID(Результаты!$G99,28,1)</f>
      </c>
      <c r="AE102">
        <f>MID(Результаты!$G99,29,1)</f>
      </c>
      <c r="AF102">
        <f>MID(Результаты!$G99,30,1)</f>
      </c>
      <c r="AG102">
        <f>MID(Результаты!$G99,31,1)</f>
      </c>
      <c r="AH102">
        <f>MID(Результаты!$G99,32,1)</f>
      </c>
      <c r="AI102">
        <f>MID(Результаты!$G99,33,1)</f>
      </c>
      <c r="AJ102">
        <f>MID(Результаты!$G99,34,1)</f>
      </c>
      <c r="AK102">
        <f>MID(Результаты!$G99,35,1)</f>
      </c>
      <c r="AL102">
        <f>MID(Результаты!$G99,36,1)</f>
      </c>
      <c r="AM102" t="e">
        <f>VALUE(MID(Результаты!$H99,1,1))</f>
        <v>#VALUE!</v>
      </c>
      <c r="AN102" t="e">
        <f>VALUE(MID(Результаты!$H99,2,1))</f>
        <v>#VALUE!</v>
      </c>
      <c r="AO102" t="e">
        <f>VALUE(MID(Результаты!$H99,3,1))</f>
        <v>#VALUE!</v>
      </c>
      <c r="AP102" t="e">
        <f>VALUE(MID(Результаты!$H99,4,1))</f>
        <v>#VALUE!</v>
      </c>
      <c r="AQ102" t="e">
        <f>VALUE(MID(Результаты!$H99,5,1))</f>
        <v>#VALUE!</v>
      </c>
      <c r="AR102" t="e">
        <f>VALUE(MID(Результаты!$H99,6,1))</f>
        <v>#VALUE!</v>
      </c>
      <c r="AS102" t="e">
        <f>VALUE(MID(Результаты!$H99,7,1))</f>
        <v>#VALUE!</v>
      </c>
      <c r="AT102" t="e">
        <f>VALUE(MID(Результаты!$H99,8,1))</f>
        <v>#VALUE!</v>
      </c>
      <c r="AU102" t="e">
        <f>VALUE(MID(Результаты!$I99,1,1))</f>
        <v>#VALUE!</v>
      </c>
      <c r="AV102" t="e">
        <f>VALUE(MID(Результаты!$I99,5,1))</f>
        <v>#VALUE!</v>
      </c>
      <c r="AW102" t="e">
        <f>VALUE(MID(Результаты!$I99,9,1))</f>
        <v>#VALUE!</v>
      </c>
      <c r="AX102" t="e">
        <f>VALUE(MID(Результаты!$I99,13,1))</f>
        <v>#VALUE!</v>
      </c>
      <c r="AY102" t="e">
        <f>VALUE(MID(Результаты!$I99,17,1))</f>
        <v>#VALUE!</v>
      </c>
      <c r="AZ102" t="e">
        <f>VALUE(MID(Результаты!$I99,21,1))</f>
        <v>#VALUE!</v>
      </c>
      <c r="BA102">
        <f>Результаты!J99</f>
        <v>0</v>
      </c>
      <c r="BB102">
        <f>Результаты!K99</f>
        <v>0</v>
      </c>
    </row>
    <row r="103" spans="1:54" ht="12.75">
      <c r="A103">
        <v>98</v>
      </c>
      <c r="B103" t="str">
        <f>Результаты!B100&amp;" "&amp;Результаты!C100&amp;" "&amp;Результаты!D100</f>
        <v>  </v>
      </c>
      <c r="C103">
        <f>MID(Результаты!$G100,1,1)</f>
      </c>
      <c r="D103">
        <f>MID(Результаты!$G100,2,1)</f>
      </c>
      <c r="E103">
        <f>MID(Результаты!$G100,3,1)</f>
      </c>
      <c r="F103">
        <f>MID(Результаты!$G100,4,1)</f>
      </c>
      <c r="G103">
        <f>MID(Результаты!$G100,5,1)</f>
      </c>
      <c r="H103">
        <f>MID(Результаты!$G100,6,1)</f>
      </c>
      <c r="I103">
        <f>MID(Результаты!$G100,7,1)</f>
      </c>
      <c r="J103">
        <f>MID(Результаты!$G100,8,1)</f>
      </c>
      <c r="K103">
        <f>MID(Результаты!$G100,9,1)</f>
      </c>
      <c r="L103">
        <f>MID(Результаты!$G100,10,1)</f>
      </c>
      <c r="M103">
        <f>MID(Результаты!$G100,11,1)</f>
      </c>
      <c r="N103">
        <f>MID(Результаты!$G100,12,1)</f>
      </c>
      <c r="O103">
        <f>MID(Результаты!$G100,13,1)</f>
      </c>
      <c r="P103">
        <f>MID(Результаты!$G100,14,1)</f>
      </c>
      <c r="Q103">
        <f>MID(Результаты!$G100,15,1)</f>
      </c>
      <c r="R103">
        <f>MID(Результаты!$G100,16,1)</f>
      </c>
      <c r="S103">
        <f>MID(Результаты!$G100,17,1)</f>
      </c>
      <c r="T103">
        <f>MID(Результаты!$G100,18,1)</f>
      </c>
      <c r="U103">
        <f>MID(Результаты!$G100,19,1)</f>
      </c>
      <c r="V103">
        <f>MID(Результаты!$G100,20,1)</f>
      </c>
      <c r="W103">
        <f>MID(Результаты!$G100,21,1)</f>
      </c>
      <c r="X103">
        <f>MID(Результаты!$G100,22,1)</f>
      </c>
      <c r="Y103">
        <f>MID(Результаты!$G100,23,1)</f>
      </c>
      <c r="Z103">
        <f>MID(Результаты!$G100,24,1)</f>
      </c>
      <c r="AA103">
        <f>MID(Результаты!$G100,25,1)</f>
      </c>
      <c r="AB103">
        <f>MID(Результаты!$G100,26,1)</f>
      </c>
      <c r="AC103">
        <f>MID(Результаты!$G100,27,1)</f>
      </c>
      <c r="AD103">
        <f>MID(Результаты!$G100,28,1)</f>
      </c>
      <c r="AE103">
        <f>MID(Результаты!$G100,29,1)</f>
      </c>
      <c r="AF103">
        <f>MID(Результаты!$G100,30,1)</f>
      </c>
      <c r="AG103">
        <f>MID(Результаты!$G100,31,1)</f>
      </c>
      <c r="AH103">
        <f>MID(Результаты!$G100,32,1)</f>
      </c>
      <c r="AI103">
        <f>MID(Результаты!$G100,33,1)</f>
      </c>
      <c r="AJ103">
        <f>MID(Результаты!$G100,34,1)</f>
      </c>
      <c r="AK103">
        <f>MID(Результаты!$G100,35,1)</f>
      </c>
      <c r="AL103">
        <f>MID(Результаты!$G100,36,1)</f>
      </c>
      <c r="AM103" t="e">
        <f>VALUE(MID(Результаты!$H100,1,1))</f>
        <v>#VALUE!</v>
      </c>
      <c r="AN103" t="e">
        <f>VALUE(MID(Результаты!$H100,2,1))</f>
        <v>#VALUE!</v>
      </c>
      <c r="AO103" t="e">
        <f>VALUE(MID(Результаты!$H100,3,1))</f>
        <v>#VALUE!</v>
      </c>
      <c r="AP103" t="e">
        <f>VALUE(MID(Результаты!$H100,4,1))</f>
        <v>#VALUE!</v>
      </c>
      <c r="AQ103" t="e">
        <f>VALUE(MID(Результаты!$H100,5,1))</f>
        <v>#VALUE!</v>
      </c>
      <c r="AR103" t="e">
        <f>VALUE(MID(Результаты!$H100,6,1))</f>
        <v>#VALUE!</v>
      </c>
      <c r="AS103" t="e">
        <f>VALUE(MID(Результаты!$H100,7,1))</f>
        <v>#VALUE!</v>
      </c>
      <c r="AT103" t="e">
        <f>VALUE(MID(Результаты!$H100,8,1))</f>
        <v>#VALUE!</v>
      </c>
      <c r="AU103" t="e">
        <f>VALUE(MID(Результаты!$I100,1,1))</f>
        <v>#VALUE!</v>
      </c>
      <c r="AV103" t="e">
        <f>VALUE(MID(Результаты!$I100,5,1))</f>
        <v>#VALUE!</v>
      </c>
      <c r="AW103" t="e">
        <f>VALUE(MID(Результаты!$I100,9,1))</f>
        <v>#VALUE!</v>
      </c>
      <c r="AX103" t="e">
        <f>VALUE(MID(Результаты!$I100,13,1))</f>
        <v>#VALUE!</v>
      </c>
      <c r="AY103" t="e">
        <f>VALUE(MID(Результаты!$I100,17,1))</f>
        <v>#VALUE!</v>
      </c>
      <c r="AZ103" t="e">
        <f>VALUE(MID(Результаты!$I100,21,1))</f>
        <v>#VALUE!</v>
      </c>
      <c r="BA103">
        <f>Результаты!J100</f>
        <v>0</v>
      </c>
      <c r="BB103">
        <f>Результаты!K100</f>
        <v>0</v>
      </c>
    </row>
    <row r="104" spans="1:54" ht="12.75">
      <c r="A104">
        <v>99</v>
      </c>
      <c r="B104" t="str">
        <f>Результаты!B101&amp;" "&amp;Результаты!C101&amp;" "&amp;Результаты!D101</f>
        <v>  </v>
      </c>
      <c r="C104">
        <f>MID(Результаты!$G101,1,1)</f>
      </c>
      <c r="D104">
        <f>MID(Результаты!$G101,2,1)</f>
      </c>
      <c r="E104">
        <f>MID(Результаты!$G101,3,1)</f>
      </c>
      <c r="F104">
        <f>MID(Результаты!$G101,4,1)</f>
      </c>
      <c r="G104">
        <f>MID(Результаты!$G101,5,1)</f>
      </c>
      <c r="H104">
        <f>MID(Результаты!$G101,6,1)</f>
      </c>
      <c r="I104">
        <f>MID(Результаты!$G101,7,1)</f>
      </c>
      <c r="J104">
        <f>MID(Результаты!$G101,8,1)</f>
      </c>
      <c r="K104">
        <f>MID(Результаты!$G101,9,1)</f>
      </c>
      <c r="L104">
        <f>MID(Результаты!$G101,10,1)</f>
      </c>
      <c r="M104">
        <f>MID(Результаты!$G101,11,1)</f>
      </c>
      <c r="N104">
        <f>MID(Результаты!$G101,12,1)</f>
      </c>
      <c r="O104">
        <f>MID(Результаты!$G101,13,1)</f>
      </c>
      <c r="P104">
        <f>MID(Результаты!$G101,14,1)</f>
      </c>
      <c r="Q104">
        <f>MID(Результаты!$G101,15,1)</f>
      </c>
      <c r="R104">
        <f>MID(Результаты!$G101,16,1)</f>
      </c>
      <c r="S104">
        <f>MID(Результаты!$G101,17,1)</f>
      </c>
      <c r="T104">
        <f>MID(Результаты!$G101,18,1)</f>
      </c>
      <c r="U104">
        <f>MID(Результаты!$G101,19,1)</f>
      </c>
      <c r="V104">
        <f>MID(Результаты!$G101,20,1)</f>
      </c>
      <c r="W104">
        <f>MID(Результаты!$G101,21,1)</f>
      </c>
      <c r="X104">
        <f>MID(Результаты!$G101,22,1)</f>
      </c>
      <c r="Y104">
        <f>MID(Результаты!$G101,23,1)</f>
      </c>
      <c r="Z104">
        <f>MID(Результаты!$G101,24,1)</f>
      </c>
      <c r="AA104">
        <f>MID(Результаты!$G101,25,1)</f>
      </c>
      <c r="AB104">
        <f>MID(Результаты!$G101,26,1)</f>
      </c>
      <c r="AC104">
        <f>MID(Результаты!$G101,27,1)</f>
      </c>
      <c r="AD104">
        <f>MID(Результаты!$G101,28,1)</f>
      </c>
      <c r="AE104">
        <f>MID(Результаты!$G101,29,1)</f>
      </c>
      <c r="AF104">
        <f>MID(Результаты!$G101,30,1)</f>
      </c>
      <c r="AG104">
        <f>MID(Результаты!$G101,31,1)</f>
      </c>
      <c r="AH104">
        <f>MID(Результаты!$G101,32,1)</f>
      </c>
      <c r="AI104">
        <f>MID(Результаты!$G101,33,1)</f>
      </c>
      <c r="AJ104">
        <f>MID(Результаты!$G101,34,1)</f>
      </c>
      <c r="AK104">
        <f>MID(Результаты!$G101,35,1)</f>
      </c>
      <c r="AL104">
        <f>MID(Результаты!$G101,36,1)</f>
      </c>
      <c r="AM104" t="e">
        <f>VALUE(MID(Результаты!$H101,1,1))</f>
        <v>#VALUE!</v>
      </c>
      <c r="AN104" t="e">
        <f>VALUE(MID(Результаты!$H101,2,1))</f>
        <v>#VALUE!</v>
      </c>
      <c r="AO104" t="e">
        <f>VALUE(MID(Результаты!$H101,3,1))</f>
        <v>#VALUE!</v>
      </c>
      <c r="AP104" t="e">
        <f>VALUE(MID(Результаты!$H101,4,1))</f>
        <v>#VALUE!</v>
      </c>
      <c r="AQ104" t="e">
        <f>VALUE(MID(Результаты!$H101,5,1))</f>
        <v>#VALUE!</v>
      </c>
      <c r="AR104" t="e">
        <f>VALUE(MID(Результаты!$H101,6,1))</f>
        <v>#VALUE!</v>
      </c>
      <c r="AS104" t="e">
        <f>VALUE(MID(Результаты!$H101,7,1))</f>
        <v>#VALUE!</v>
      </c>
      <c r="AT104" t="e">
        <f>VALUE(MID(Результаты!$H101,8,1))</f>
        <v>#VALUE!</v>
      </c>
      <c r="AU104" t="e">
        <f>VALUE(MID(Результаты!$I101,1,1))</f>
        <v>#VALUE!</v>
      </c>
      <c r="AV104" t="e">
        <f>VALUE(MID(Результаты!$I101,5,1))</f>
        <v>#VALUE!</v>
      </c>
      <c r="AW104" t="e">
        <f>VALUE(MID(Результаты!$I101,9,1))</f>
        <v>#VALUE!</v>
      </c>
      <c r="AX104" t="e">
        <f>VALUE(MID(Результаты!$I101,13,1))</f>
        <v>#VALUE!</v>
      </c>
      <c r="AY104" t="e">
        <f>VALUE(MID(Результаты!$I101,17,1))</f>
        <v>#VALUE!</v>
      </c>
      <c r="AZ104" t="e">
        <f>VALUE(MID(Результаты!$I101,21,1))</f>
        <v>#VALUE!</v>
      </c>
      <c r="BA104">
        <f>Результаты!J101</f>
        <v>0</v>
      </c>
      <c r="BB104">
        <f>Результаты!K101</f>
        <v>0</v>
      </c>
    </row>
    <row r="105" spans="1:54" ht="12.75">
      <c r="A105">
        <v>100</v>
      </c>
      <c r="B105" t="str">
        <f>Результаты!B102&amp;" "&amp;Результаты!C102&amp;" "&amp;Результаты!D102</f>
        <v>  </v>
      </c>
      <c r="C105">
        <f>MID(Результаты!$G102,1,1)</f>
      </c>
      <c r="D105">
        <f>MID(Результаты!$G102,2,1)</f>
      </c>
      <c r="E105">
        <f>MID(Результаты!$G102,3,1)</f>
      </c>
      <c r="F105">
        <f>MID(Результаты!$G102,4,1)</f>
      </c>
      <c r="G105">
        <f>MID(Результаты!$G102,5,1)</f>
      </c>
      <c r="H105">
        <f>MID(Результаты!$G102,6,1)</f>
      </c>
      <c r="I105">
        <f>MID(Результаты!$G102,7,1)</f>
      </c>
      <c r="J105">
        <f>MID(Результаты!$G102,8,1)</f>
      </c>
      <c r="K105">
        <f>MID(Результаты!$G102,9,1)</f>
      </c>
      <c r="L105">
        <f>MID(Результаты!$G102,10,1)</f>
      </c>
      <c r="M105">
        <f>MID(Результаты!$G102,11,1)</f>
      </c>
      <c r="N105">
        <f>MID(Результаты!$G102,12,1)</f>
      </c>
      <c r="O105">
        <f>MID(Результаты!$G102,13,1)</f>
      </c>
      <c r="P105">
        <f>MID(Результаты!$G102,14,1)</f>
      </c>
      <c r="Q105">
        <f>MID(Результаты!$G102,15,1)</f>
      </c>
      <c r="R105">
        <f>MID(Результаты!$G102,16,1)</f>
      </c>
      <c r="S105">
        <f>MID(Результаты!$G102,17,1)</f>
      </c>
      <c r="T105">
        <f>MID(Результаты!$G102,18,1)</f>
      </c>
      <c r="U105">
        <f>MID(Результаты!$G102,19,1)</f>
      </c>
      <c r="V105">
        <f>MID(Результаты!$G102,20,1)</f>
      </c>
      <c r="W105">
        <f>MID(Результаты!$G102,21,1)</f>
      </c>
      <c r="X105">
        <f>MID(Результаты!$G102,22,1)</f>
      </c>
      <c r="Y105">
        <f>MID(Результаты!$G102,23,1)</f>
      </c>
      <c r="Z105">
        <f>MID(Результаты!$G102,24,1)</f>
      </c>
      <c r="AA105">
        <f>MID(Результаты!$G102,25,1)</f>
      </c>
      <c r="AB105">
        <f>MID(Результаты!$G102,26,1)</f>
      </c>
      <c r="AC105">
        <f>MID(Результаты!$G102,27,1)</f>
      </c>
      <c r="AD105">
        <f>MID(Результаты!$G102,28,1)</f>
      </c>
      <c r="AE105">
        <f>MID(Результаты!$G102,29,1)</f>
      </c>
      <c r="AF105">
        <f>MID(Результаты!$G102,30,1)</f>
      </c>
      <c r="AG105">
        <f>MID(Результаты!$G102,31,1)</f>
      </c>
      <c r="AH105">
        <f>MID(Результаты!$G102,32,1)</f>
      </c>
      <c r="AI105">
        <f>MID(Результаты!$G102,33,1)</f>
      </c>
      <c r="AJ105">
        <f>MID(Результаты!$G102,34,1)</f>
      </c>
      <c r="AK105">
        <f>MID(Результаты!$G102,35,1)</f>
      </c>
      <c r="AL105">
        <f>MID(Результаты!$G102,36,1)</f>
      </c>
      <c r="AM105" t="e">
        <f>VALUE(MID(Результаты!$H102,1,1))</f>
        <v>#VALUE!</v>
      </c>
      <c r="AN105" t="e">
        <f>VALUE(MID(Результаты!$H102,2,1))</f>
        <v>#VALUE!</v>
      </c>
      <c r="AO105" t="e">
        <f>VALUE(MID(Результаты!$H102,3,1))</f>
        <v>#VALUE!</v>
      </c>
      <c r="AP105" t="e">
        <f>VALUE(MID(Результаты!$H102,4,1))</f>
        <v>#VALUE!</v>
      </c>
      <c r="AQ105" t="e">
        <f>VALUE(MID(Результаты!$H102,5,1))</f>
        <v>#VALUE!</v>
      </c>
      <c r="AR105" t="e">
        <f>VALUE(MID(Результаты!$H102,6,1))</f>
        <v>#VALUE!</v>
      </c>
      <c r="AS105" t="e">
        <f>VALUE(MID(Результаты!$H102,7,1))</f>
        <v>#VALUE!</v>
      </c>
      <c r="AT105" t="e">
        <f>VALUE(MID(Результаты!$H102,8,1))</f>
        <v>#VALUE!</v>
      </c>
      <c r="AU105" t="e">
        <f>VALUE(MID(Результаты!$I102,1,1))</f>
        <v>#VALUE!</v>
      </c>
      <c r="AV105" t="e">
        <f>VALUE(MID(Результаты!$I102,5,1))</f>
        <v>#VALUE!</v>
      </c>
      <c r="AW105" t="e">
        <f>VALUE(MID(Результаты!$I102,9,1))</f>
        <v>#VALUE!</v>
      </c>
      <c r="AX105" t="e">
        <f>VALUE(MID(Результаты!$I102,13,1))</f>
        <v>#VALUE!</v>
      </c>
      <c r="AY105" t="e">
        <f>VALUE(MID(Результаты!$I102,17,1))</f>
        <v>#VALUE!</v>
      </c>
      <c r="AZ105" t="e">
        <f>VALUE(MID(Результаты!$I102,21,1))</f>
        <v>#VALUE!</v>
      </c>
      <c r="BA105">
        <f>Результаты!J102</f>
        <v>0</v>
      </c>
      <c r="BB105">
        <f>Результаты!K102</f>
        <v>0</v>
      </c>
    </row>
    <row r="106" spans="2:54" ht="12.75">
      <c r="B106" s="2" t="s">
        <v>28</v>
      </c>
      <c r="C106" s="1" t="e">
        <f>COUNTIF(C6:C105,"+")*100/$J$1</f>
        <v>#DIV/0!</v>
      </c>
      <c r="D106" s="1" t="e">
        <f aca="true" t="shared" si="0" ref="D106:AD106">COUNTIF(D6:D105,"+")*100/$J$1</f>
        <v>#DIV/0!</v>
      </c>
      <c r="E106" s="1" t="e">
        <f t="shared" si="0"/>
        <v>#DIV/0!</v>
      </c>
      <c r="F106" s="1" t="e">
        <f t="shared" si="0"/>
        <v>#DIV/0!</v>
      </c>
      <c r="G106" s="1" t="e">
        <f t="shared" si="0"/>
        <v>#DIV/0!</v>
      </c>
      <c r="H106" s="1" t="e">
        <f t="shared" si="0"/>
        <v>#DIV/0!</v>
      </c>
      <c r="I106" s="1" t="e">
        <f t="shared" si="0"/>
        <v>#DIV/0!</v>
      </c>
      <c r="J106" s="1" t="e">
        <f t="shared" si="0"/>
        <v>#DIV/0!</v>
      </c>
      <c r="K106" s="1" t="e">
        <f t="shared" si="0"/>
        <v>#DIV/0!</v>
      </c>
      <c r="L106" s="1" t="e">
        <f t="shared" si="0"/>
        <v>#DIV/0!</v>
      </c>
      <c r="M106" s="1" t="e">
        <f t="shared" si="0"/>
        <v>#DIV/0!</v>
      </c>
      <c r="N106" s="1" t="e">
        <f t="shared" si="0"/>
        <v>#DIV/0!</v>
      </c>
      <c r="O106" s="1" t="e">
        <f t="shared" si="0"/>
        <v>#DIV/0!</v>
      </c>
      <c r="P106" s="1" t="e">
        <f t="shared" si="0"/>
        <v>#DIV/0!</v>
      </c>
      <c r="Q106" s="1" t="e">
        <f t="shared" si="0"/>
        <v>#DIV/0!</v>
      </c>
      <c r="R106" s="1" t="e">
        <f t="shared" si="0"/>
        <v>#DIV/0!</v>
      </c>
      <c r="S106" s="1" t="e">
        <f t="shared" si="0"/>
        <v>#DIV/0!</v>
      </c>
      <c r="T106" s="1" t="e">
        <f t="shared" si="0"/>
        <v>#DIV/0!</v>
      </c>
      <c r="U106" s="1" t="e">
        <f t="shared" si="0"/>
        <v>#DIV/0!</v>
      </c>
      <c r="V106" s="1" t="e">
        <f t="shared" si="0"/>
        <v>#DIV/0!</v>
      </c>
      <c r="W106" s="1" t="e">
        <f t="shared" si="0"/>
        <v>#DIV/0!</v>
      </c>
      <c r="X106" s="1" t="e">
        <f>COUNTIF(X6:X105,"+")*100/$J$1</f>
        <v>#DIV/0!</v>
      </c>
      <c r="Y106" s="1" t="e">
        <f t="shared" si="0"/>
        <v>#DIV/0!</v>
      </c>
      <c r="Z106" s="1" t="e">
        <f t="shared" si="0"/>
        <v>#DIV/0!</v>
      </c>
      <c r="AA106" s="1" t="e">
        <f t="shared" si="0"/>
        <v>#DIV/0!</v>
      </c>
      <c r="AB106" s="1" t="e">
        <f t="shared" si="0"/>
        <v>#DIV/0!</v>
      </c>
      <c r="AC106" s="1" t="e">
        <f t="shared" si="0"/>
        <v>#DIV/0!</v>
      </c>
      <c r="AD106" s="1" t="e">
        <f t="shared" si="0"/>
        <v>#DIV/0!</v>
      </c>
      <c r="AE106" s="1" t="e">
        <f>COUNTIF(AE6:AE105,"+")*100/$J$1</f>
        <v>#DIV/0!</v>
      </c>
      <c r="AF106" s="1" t="e">
        <f>COUNTIF(AF6:AF105,"+")*100/$J$1</f>
        <v>#DIV/0!</v>
      </c>
      <c r="AG106" s="1" t="e">
        <f aca="true" t="shared" si="1" ref="AG106:AL106">COUNTIF(AG6:AG105,"+")*100/$J$1</f>
        <v>#DIV/0!</v>
      </c>
      <c r="AH106" s="1" t="e">
        <f t="shared" si="1"/>
        <v>#DIV/0!</v>
      </c>
      <c r="AI106" s="1" t="e">
        <f t="shared" si="1"/>
        <v>#DIV/0!</v>
      </c>
      <c r="AJ106" s="1" t="e">
        <f t="shared" si="1"/>
        <v>#DIV/0!</v>
      </c>
      <c r="AK106" s="1" t="e">
        <f t="shared" si="1"/>
        <v>#DIV/0!</v>
      </c>
      <c r="AL106" s="1" t="e">
        <f t="shared" si="1"/>
        <v>#DIV/0!</v>
      </c>
      <c r="AM106" s="1" t="e">
        <f aca="true" t="shared" si="2" ref="AM106:AS106">SUMIF(AM6:AM105,"&gt;0")*100/(AM4*$J$1)</f>
        <v>#DIV/0!</v>
      </c>
      <c r="AN106" s="1" t="e">
        <f t="shared" si="2"/>
        <v>#DIV/0!</v>
      </c>
      <c r="AO106" s="1" t="e">
        <f t="shared" si="2"/>
        <v>#DIV/0!</v>
      </c>
      <c r="AP106" s="1" t="e">
        <f t="shared" si="2"/>
        <v>#DIV/0!</v>
      </c>
      <c r="AQ106" s="1" t="e">
        <f t="shared" si="2"/>
        <v>#DIV/0!</v>
      </c>
      <c r="AR106" s="1" t="e">
        <f t="shared" si="2"/>
        <v>#DIV/0!</v>
      </c>
      <c r="AS106" s="1" t="e">
        <f t="shared" si="2"/>
        <v>#DIV/0!</v>
      </c>
      <c r="AT106" s="1" t="e">
        <f aca="true" t="shared" si="3" ref="AT106:AZ106">SUMIF(AT6:AT105,"&gt;0")*100/(AT4*$J$1)</f>
        <v>#DIV/0!</v>
      </c>
      <c r="AU106" s="1" t="e">
        <f t="shared" si="3"/>
        <v>#DIV/0!</v>
      </c>
      <c r="AV106" s="1" t="e">
        <f t="shared" si="3"/>
        <v>#DIV/0!</v>
      </c>
      <c r="AW106" s="1" t="e">
        <f t="shared" si="3"/>
        <v>#DIV/0!</v>
      </c>
      <c r="AX106" s="1" t="e">
        <f t="shared" si="3"/>
        <v>#DIV/0!</v>
      </c>
      <c r="AY106" s="1" t="e">
        <f t="shared" si="3"/>
        <v>#DIV/0!</v>
      </c>
      <c r="AZ106" s="1" t="e">
        <f t="shared" si="3"/>
        <v>#DIV/0!</v>
      </c>
      <c r="BA106" s="1" t="e">
        <f>SUM(BA6:BA105)/J1</f>
        <v>#DIV/0!</v>
      </c>
      <c r="BB106" s="1" t="e">
        <f>SUM(BB6:BB105)/J1</f>
        <v>#DIV/0!</v>
      </c>
    </row>
    <row r="107" spans="2:48" ht="12.75"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6" ht="12.75">
      <c r="A108" s="54" t="s">
        <v>68</v>
      </c>
      <c r="B108" s="55" t="s">
        <v>85</v>
      </c>
      <c r="C108" s="73" t="s">
        <v>52</v>
      </c>
      <c r="D108" s="73" t="s">
        <v>51</v>
      </c>
      <c r="E108" s="63"/>
      <c r="F108" s="63"/>
      <c r="G108" s="15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</row>
    <row r="109" spans="1:48" ht="24">
      <c r="A109" s="98">
        <v>1</v>
      </c>
      <c r="B109" s="99" t="s">
        <v>153</v>
      </c>
      <c r="C109" s="56">
        <v>1</v>
      </c>
      <c r="D109" s="74" t="e">
        <f>C106</f>
        <v>#DIV/0!</v>
      </c>
      <c r="E109" s="102" t="s">
        <v>9</v>
      </c>
      <c r="F109" s="102"/>
      <c r="G109" s="102"/>
      <c r="H109" s="102"/>
      <c r="I109" s="102"/>
      <c r="J109" s="102"/>
      <c r="K109" s="102"/>
      <c r="L109" s="102"/>
      <c r="M109" s="61"/>
      <c r="N109" s="61"/>
      <c r="O109" s="102"/>
      <c r="P109" s="12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1:48" ht="12.75">
      <c r="A110" s="98">
        <v>2</v>
      </c>
      <c r="B110" s="99" t="s">
        <v>154</v>
      </c>
      <c r="C110" s="56">
        <v>7</v>
      </c>
      <c r="D110" s="74" t="e">
        <f>AVERAGE(D106:F106,AC106:AD106,AM106)</f>
        <v>#DIV/0!</v>
      </c>
      <c r="E110" s="102" t="s">
        <v>10</v>
      </c>
      <c r="F110" s="102" t="s">
        <v>11</v>
      </c>
      <c r="G110" s="102" t="s">
        <v>12</v>
      </c>
      <c r="H110" s="102" t="s">
        <v>65</v>
      </c>
      <c r="I110" s="102" t="s">
        <v>66</v>
      </c>
      <c r="J110" s="102" t="s">
        <v>19</v>
      </c>
      <c r="K110" s="102" t="s">
        <v>111</v>
      </c>
      <c r="L110" s="102"/>
      <c r="M110" s="61"/>
      <c r="N110" s="61"/>
      <c r="O110" s="102"/>
      <c r="P110" s="12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1:48" ht="12.75">
      <c r="A111" s="98">
        <v>3</v>
      </c>
      <c r="B111" s="99" t="s">
        <v>155</v>
      </c>
      <c r="C111" s="56">
        <v>11</v>
      </c>
      <c r="D111" s="74" t="e">
        <f>AVERAGE(G106:K106,AE106:AG106,AR106,AS106)</f>
        <v>#DIV/0!</v>
      </c>
      <c r="E111" s="102" t="s">
        <v>13</v>
      </c>
      <c r="F111" s="102" t="s">
        <v>14</v>
      </c>
      <c r="G111" s="102" t="s">
        <v>15</v>
      </c>
      <c r="H111" s="102" t="s">
        <v>16</v>
      </c>
      <c r="I111" s="102" t="s">
        <v>17</v>
      </c>
      <c r="J111" s="102" t="s">
        <v>83</v>
      </c>
      <c r="K111" s="102" t="s">
        <v>84</v>
      </c>
      <c r="L111" s="102" t="s">
        <v>87</v>
      </c>
      <c r="M111" s="102" t="s">
        <v>24</v>
      </c>
      <c r="N111" s="102" t="s">
        <v>25</v>
      </c>
      <c r="O111" s="102" t="s">
        <v>112</v>
      </c>
      <c r="P111" s="12"/>
      <c r="Q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  <row r="112" spans="1:48" ht="24">
      <c r="A112" s="98">
        <v>4</v>
      </c>
      <c r="B112" s="99" t="s">
        <v>156</v>
      </c>
      <c r="C112" s="56">
        <v>9</v>
      </c>
      <c r="D112" s="74" t="e">
        <f>AVERAGE(L106:P106,AH106,AN106,AP106)</f>
        <v>#DIV/0!</v>
      </c>
      <c r="E112" s="102" t="s">
        <v>18</v>
      </c>
      <c r="F112" s="102" t="s">
        <v>39</v>
      </c>
      <c r="G112" s="102" t="s">
        <v>40</v>
      </c>
      <c r="H112" s="102" t="s">
        <v>41</v>
      </c>
      <c r="I112" s="102" t="s">
        <v>42</v>
      </c>
      <c r="J112" s="102" t="s">
        <v>88</v>
      </c>
      <c r="K112" s="102" t="s">
        <v>20</v>
      </c>
      <c r="L112" s="102" t="s">
        <v>22</v>
      </c>
      <c r="M112" s="102" t="s">
        <v>108</v>
      </c>
      <c r="N112" s="102"/>
      <c r="O112" s="102"/>
      <c r="P112" s="14"/>
      <c r="Q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</row>
    <row r="113" spans="1:15" ht="12.75">
      <c r="A113" s="98">
        <v>5</v>
      </c>
      <c r="B113" s="100" t="s">
        <v>3</v>
      </c>
      <c r="C113" s="73">
        <v>9</v>
      </c>
      <c r="D113" s="74" t="e">
        <f>AVERAGE(Q106:U106,AI106:AJ106,AQ106)</f>
        <v>#DIV/0!</v>
      </c>
      <c r="E113" s="102" t="s">
        <v>43</v>
      </c>
      <c r="F113" s="102" t="s">
        <v>44</v>
      </c>
      <c r="G113" s="102" t="s">
        <v>45</v>
      </c>
      <c r="H113" s="102" t="s">
        <v>46</v>
      </c>
      <c r="I113" s="102" t="s">
        <v>57</v>
      </c>
      <c r="J113" s="102" t="s">
        <v>89</v>
      </c>
      <c r="K113" s="102" t="s">
        <v>90</v>
      </c>
      <c r="L113" s="102" t="s">
        <v>23</v>
      </c>
      <c r="M113" s="102" t="s">
        <v>109</v>
      </c>
      <c r="N113" s="102"/>
      <c r="O113" s="102"/>
    </row>
    <row r="114" spans="1:15" ht="12.75">
      <c r="A114" s="98">
        <v>6</v>
      </c>
      <c r="B114" s="101" t="s">
        <v>4</v>
      </c>
      <c r="C114" s="73">
        <v>7</v>
      </c>
      <c r="D114" s="74" t="e">
        <f>AVERAGE(U106:AA106)</f>
        <v>#DIV/0!</v>
      </c>
      <c r="E114" s="102" t="s">
        <v>58</v>
      </c>
      <c r="F114" s="102" t="s">
        <v>59</v>
      </c>
      <c r="G114" s="102" t="s">
        <v>60</v>
      </c>
      <c r="H114" s="102" t="s">
        <v>61</v>
      </c>
      <c r="I114" s="102" t="s">
        <v>91</v>
      </c>
      <c r="J114" s="102" t="s">
        <v>21</v>
      </c>
      <c r="K114" s="102" t="s">
        <v>110</v>
      </c>
      <c r="L114" s="102"/>
      <c r="M114" s="102"/>
      <c r="N114" s="102"/>
      <c r="O114" s="102"/>
    </row>
    <row r="115" spans="1:15" ht="12.75">
      <c r="A115" s="98">
        <v>7</v>
      </c>
      <c r="B115" s="101" t="s">
        <v>138</v>
      </c>
      <c r="C115" s="73">
        <v>6</v>
      </c>
      <c r="D115" s="74" t="e">
        <f>AVERAGE(Z106:AB106,AL106,AT106)</f>
        <v>#DIV/0!</v>
      </c>
      <c r="E115" s="102" t="s">
        <v>62</v>
      </c>
      <c r="F115" s="102" t="s">
        <v>63</v>
      </c>
      <c r="G115" s="102" t="s">
        <v>64</v>
      </c>
      <c r="H115" s="102" t="s">
        <v>92</v>
      </c>
      <c r="I115" s="102" t="s">
        <v>26</v>
      </c>
      <c r="J115" s="102" t="s">
        <v>37</v>
      </c>
      <c r="K115" s="102"/>
      <c r="L115" s="102"/>
      <c r="M115" s="102"/>
      <c r="N115" s="102"/>
      <c r="O115" s="102"/>
    </row>
    <row r="116" spans="1:4" ht="12.75">
      <c r="A116" s="54" t="s">
        <v>68</v>
      </c>
      <c r="B116" s="94" t="s">
        <v>86</v>
      </c>
      <c r="C116" s="73" t="s">
        <v>52</v>
      </c>
      <c r="D116" s="73" t="s">
        <v>51</v>
      </c>
    </row>
    <row r="117" spans="1:4" ht="12.75">
      <c r="A117">
        <v>1</v>
      </c>
      <c r="B117" s="52" t="s">
        <v>54</v>
      </c>
      <c r="C117" s="56">
        <v>26</v>
      </c>
      <c r="D117" s="74" t="e">
        <f>AVERAGE(C106:AB106)</f>
        <v>#DIV/0!</v>
      </c>
    </row>
    <row r="118" spans="1:4" ht="12.75">
      <c r="A118">
        <v>2</v>
      </c>
      <c r="B118" s="52" t="s">
        <v>55</v>
      </c>
      <c r="C118" s="56">
        <v>19</v>
      </c>
      <c r="D118" s="74" t="e">
        <f>AVERAGE(AC106:AU106)</f>
        <v>#DIV/0!</v>
      </c>
    </row>
    <row r="119" spans="1:4" ht="12.75">
      <c r="A119">
        <v>3</v>
      </c>
      <c r="B119" s="52" t="s">
        <v>56</v>
      </c>
      <c r="C119" s="56">
        <v>5</v>
      </c>
      <c r="D119" s="74" t="e">
        <f>AVERAGE(AU106:AZ106)</f>
        <v>#DIV/0!</v>
      </c>
    </row>
    <row r="120" spans="1:4" ht="12.75">
      <c r="A120" s="54" t="s">
        <v>68</v>
      </c>
      <c r="B120" s="57" t="s">
        <v>53</v>
      </c>
      <c r="C120" s="73" t="s">
        <v>52</v>
      </c>
      <c r="D120" s="73" t="s">
        <v>51</v>
      </c>
    </row>
    <row r="121" spans="1:4" ht="12.75">
      <c r="A121" s="21">
        <v>1</v>
      </c>
      <c r="B121" s="58" t="s">
        <v>34</v>
      </c>
      <c r="C121" s="73">
        <v>36</v>
      </c>
      <c r="D121" s="74" t="e">
        <f>AVERAGE(C106:AL106)</f>
        <v>#DIV/0!</v>
      </c>
    </row>
    <row r="122" spans="1:4" ht="12.75">
      <c r="A122" s="21">
        <v>2</v>
      </c>
      <c r="B122" s="58" t="s">
        <v>35</v>
      </c>
      <c r="C122" s="73">
        <v>8</v>
      </c>
      <c r="D122" s="74" t="e">
        <f>AVERAGE(AM106:AT106)</f>
        <v>#DIV/0!</v>
      </c>
    </row>
    <row r="123" spans="1:4" ht="12.75">
      <c r="A123" s="21">
        <v>3</v>
      </c>
      <c r="B123" s="58" t="s">
        <v>36</v>
      </c>
      <c r="C123" s="73">
        <v>6</v>
      </c>
      <c r="D123" s="74" t="e">
        <f>AVERAGE(AU106:AZ106)</f>
        <v>#DIV/0!</v>
      </c>
    </row>
    <row r="124" spans="2:6" ht="12.75">
      <c r="B124" s="59" t="s">
        <v>8</v>
      </c>
      <c r="C124" s="76"/>
      <c r="D124" s="77">
        <f>J1</f>
        <v>0</v>
      </c>
      <c r="E124" s="60"/>
      <c r="F124" s="60"/>
    </row>
    <row r="125" spans="2:6" ht="12.75">
      <c r="B125" s="59" t="s">
        <v>76</v>
      </c>
      <c r="C125" s="76"/>
      <c r="D125" s="67" t="e">
        <f>BB106</f>
        <v>#DIV/0!</v>
      </c>
      <c r="E125" s="61"/>
      <c r="F125" s="61"/>
    </row>
    <row r="126" spans="2:6" ht="24">
      <c r="B126" s="59" t="s">
        <v>5</v>
      </c>
      <c r="C126" s="76"/>
      <c r="D126" s="76">
        <f>COUNTIF(BB6:BB105,"&gt;=36")</f>
        <v>0</v>
      </c>
      <c r="E126" s="61"/>
      <c r="F126" s="61"/>
    </row>
    <row r="127" spans="2:6" ht="24">
      <c r="B127" s="59" t="s">
        <v>6</v>
      </c>
      <c r="C127" s="78"/>
      <c r="D127" s="76">
        <f>COUNTIF(BB6:BB105,"&lt;36")-(100-J1)</f>
        <v>0</v>
      </c>
      <c r="E127" s="62"/>
      <c r="F127" s="62"/>
    </row>
    <row r="128" spans="2:6" ht="12.75">
      <c r="B128" s="59" t="s">
        <v>7</v>
      </c>
      <c r="C128" s="78"/>
      <c r="D128" s="76">
        <f>E128-F128</f>
        <v>0</v>
      </c>
      <c r="E128" s="62">
        <f>COUNTIF($BB$6:$BB$105,"&gt;=36")</f>
        <v>0</v>
      </c>
      <c r="F128" s="62">
        <f>COUNTIF($BB$6:$BB$105,"&gt;40")</f>
        <v>0</v>
      </c>
    </row>
    <row r="129" spans="2:6" ht="12.75">
      <c r="B129" s="59" t="s">
        <v>77</v>
      </c>
      <c r="C129" s="78"/>
      <c r="D129" s="76">
        <f>E129-F129</f>
        <v>0</v>
      </c>
      <c r="E129" s="62">
        <f>COUNTIF($BB$6:$BB$105,"&gt;=41")</f>
        <v>0</v>
      </c>
      <c r="F129" s="62">
        <f>COUNTIF($BB$6:$BB$105,"&gt;50")</f>
        <v>0</v>
      </c>
    </row>
    <row r="130" spans="2:6" ht="12.75">
      <c r="B130" s="59" t="s">
        <v>78</v>
      </c>
      <c r="C130" s="78"/>
      <c r="D130" s="76">
        <f>E130-F130</f>
        <v>0</v>
      </c>
      <c r="E130" s="62">
        <f>COUNTIF($BB$6:$BB$105,"&gt;=51")</f>
        <v>0</v>
      </c>
      <c r="F130" s="62">
        <f>COUNTIF($BB$6:$BB$105,"&gt;60")</f>
        <v>0</v>
      </c>
    </row>
    <row r="131" spans="2:6" ht="12.75">
      <c r="B131" s="59" t="s">
        <v>79</v>
      </c>
      <c r="C131" s="78"/>
      <c r="D131" s="76">
        <f>E131-F131</f>
        <v>0</v>
      </c>
      <c r="E131" s="62">
        <f>COUNTIF($BB$6:$BB$105,"&gt;=61")</f>
        <v>0</v>
      </c>
      <c r="F131" s="62">
        <f>COUNTIF($BB$6:$BB$105,"&gt;70")</f>
        <v>0</v>
      </c>
    </row>
    <row r="132" spans="2:6" ht="12.75">
      <c r="B132" s="59" t="s">
        <v>80</v>
      </c>
      <c r="C132" s="78"/>
      <c r="D132" s="76">
        <f>E132-F132</f>
        <v>0</v>
      </c>
      <c r="E132" s="62">
        <f>COUNTIF($BB$6:$BB$105,"&gt;=71")</f>
        <v>0</v>
      </c>
      <c r="F132" s="62">
        <f>COUNTIF($BB$6:$BB$105,"&gt;80")</f>
        <v>0</v>
      </c>
    </row>
    <row r="133" spans="2:6" ht="12.75">
      <c r="B133" s="59" t="s">
        <v>81</v>
      </c>
      <c r="C133" s="78"/>
      <c r="D133" s="76">
        <f>COUNTIF(BB6:BB105,"&gt;=81")</f>
        <v>0</v>
      </c>
      <c r="E133" s="62"/>
      <c r="F133" s="6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4"/>
  <sheetViews>
    <sheetView workbookViewId="0" topLeftCell="A1">
      <pane ySplit="2" topLeftCell="BM33" activePane="bottomLeft" state="frozen"/>
      <selection pane="topLeft" activeCell="A1" sqref="A1"/>
      <selection pane="bottomLeft" activeCell="A4" sqref="A4:A53"/>
    </sheetView>
  </sheetViews>
  <sheetFormatPr defaultColWidth="9.00390625" defaultRowHeight="12.75"/>
  <cols>
    <col min="1" max="1" width="4.125" style="14" customWidth="1"/>
    <col min="2" max="2" width="3.625" style="14" customWidth="1"/>
    <col min="3" max="3" width="3.00390625" style="14" bestFit="1" customWidth="1"/>
    <col min="4" max="4" width="134.25390625" style="14" customWidth="1"/>
    <col min="5" max="5" width="6.625" style="32" customWidth="1"/>
    <col min="6" max="6" width="7.125" style="29" customWidth="1"/>
    <col min="7" max="7" width="9.125" style="28" customWidth="1"/>
  </cols>
  <sheetData>
    <row r="1" spans="1:19" ht="12.75">
      <c r="A1" s="45" t="s">
        <v>47</v>
      </c>
      <c r="B1" s="45"/>
      <c r="C1" s="45"/>
      <c r="D1" s="45"/>
      <c r="E1" s="45"/>
      <c r="F1" s="46"/>
      <c r="G1" s="47"/>
      <c r="H1" s="7"/>
      <c r="I1" s="34"/>
      <c r="J1" s="7"/>
      <c r="K1" s="7"/>
      <c r="L1" s="7"/>
      <c r="M1" s="8"/>
      <c r="N1" s="7"/>
      <c r="O1" s="7"/>
      <c r="P1" s="7"/>
      <c r="Q1" s="7"/>
      <c r="R1" s="7"/>
      <c r="S1" s="7"/>
    </row>
    <row r="2" ht="179.25" customHeight="1"/>
    <row r="3" spans="1:4" s="35" customFormat="1" ht="50.25" customHeight="1">
      <c r="A3" s="36" t="s">
        <v>72</v>
      </c>
      <c r="B3" s="36" t="s">
        <v>48</v>
      </c>
      <c r="C3" s="36" t="s">
        <v>73</v>
      </c>
      <c r="D3" s="93" t="s">
        <v>85</v>
      </c>
    </row>
    <row r="4" spans="1:4" s="10" customFormat="1" ht="12.75">
      <c r="A4" s="50" t="s">
        <v>9</v>
      </c>
      <c r="B4" s="51" t="s">
        <v>49</v>
      </c>
      <c r="C4" s="51">
        <v>1</v>
      </c>
      <c r="D4" s="95" t="s">
        <v>98</v>
      </c>
    </row>
    <row r="5" spans="1:4" s="10" customFormat="1" ht="12.75">
      <c r="A5" s="50" t="s">
        <v>10</v>
      </c>
      <c r="B5" s="51" t="s">
        <v>49</v>
      </c>
      <c r="C5" s="51">
        <v>1</v>
      </c>
      <c r="D5" s="95" t="s">
        <v>99</v>
      </c>
    </row>
    <row r="6" spans="1:4" s="10" customFormat="1" ht="12.75">
      <c r="A6" s="50" t="s">
        <v>11</v>
      </c>
      <c r="B6" s="51" t="s">
        <v>49</v>
      </c>
      <c r="C6" s="51">
        <v>1</v>
      </c>
      <c r="D6" s="96" t="s">
        <v>100</v>
      </c>
    </row>
    <row r="7" spans="1:4" s="10" customFormat="1" ht="12.75">
      <c r="A7" s="50" t="s">
        <v>12</v>
      </c>
      <c r="B7" s="51" t="s">
        <v>49</v>
      </c>
      <c r="C7" s="51">
        <v>1</v>
      </c>
      <c r="D7" s="95" t="s">
        <v>101</v>
      </c>
    </row>
    <row r="8" spans="1:4" s="10" customFormat="1" ht="12.75">
      <c r="A8" s="50" t="s">
        <v>13</v>
      </c>
      <c r="B8" s="51" t="s">
        <v>49</v>
      </c>
      <c r="C8" s="51">
        <v>1</v>
      </c>
      <c r="D8" s="95" t="s">
        <v>102</v>
      </c>
    </row>
    <row r="9" spans="1:4" s="10" customFormat="1" ht="12.75">
      <c r="A9" s="50" t="s">
        <v>14</v>
      </c>
      <c r="B9" s="51" t="s">
        <v>49</v>
      </c>
      <c r="C9" s="51">
        <v>1</v>
      </c>
      <c r="D9" s="95" t="s">
        <v>103</v>
      </c>
    </row>
    <row r="10" spans="1:4" s="27" customFormat="1" ht="12.75">
      <c r="A10" s="50" t="s">
        <v>15</v>
      </c>
      <c r="B10" s="51" t="s">
        <v>49</v>
      </c>
      <c r="C10" s="51">
        <v>1</v>
      </c>
      <c r="D10" s="95" t="s">
        <v>104</v>
      </c>
    </row>
    <row r="11" spans="1:4" s="27" customFormat="1" ht="12.75">
      <c r="A11" s="50" t="s">
        <v>16</v>
      </c>
      <c r="B11" s="51" t="s">
        <v>49</v>
      </c>
      <c r="C11" s="51">
        <v>1</v>
      </c>
      <c r="D11" s="95" t="s">
        <v>105</v>
      </c>
    </row>
    <row r="12" spans="1:4" s="27" customFormat="1" ht="12.75">
      <c r="A12" s="50" t="s">
        <v>17</v>
      </c>
      <c r="B12" s="51" t="s">
        <v>49</v>
      </c>
      <c r="C12" s="51">
        <v>1</v>
      </c>
      <c r="D12" s="95" t="s">
        <v>106</v>
      </c>
    </row>
    <row r="13" spans="1:4" s="27" customFormat="1" ht="12.75">
      <c r="A13" s="50" t="s">
        <v>18</v>
      </c>
      <c r="B13" s="51" t="s">
        <v>49</v>
      </c>
      <c r="C13" s="51">
        <v>1</v>
      </c>
      <c r="D13" s="95" t="s">
        <v>107</v>
      </c>
    </row>
    <row r="14" spans="1:4" s="10" customFormat="1" ht="12.75">
      <c r="A14" s="50" t="s">
        <v>39</v>
      </c>
      <c r="B14" s="51" t="s">
        <v>49</v>
      </c>
      <c r="C14" s="51">
        <v>1</v>
      </c>
      <c r="D14" s="95" t="s">
        <v>113</v>
      </c>
    </row>
    <row r="15" spans="1:4" s="10" customFormat="1" ht="12.75">
      <c r="A15" s="50" t="s">
        <v>40</v>
      </c>
      <c r="B15" s="51" t="s">
        <v>49</v>
      </c>
      <c r="C15" s="51">
        <v>1</v>
      </c>
      <c r="D15" s="95" t="s">
        <v>114</v>
      </c>
    </row>
    <row r="16" spans="1:4" s="10" customFormat="1" ht="12.75">
      <c r="A16" s="50" t="s">
        <v>41</v>
      </c>
      <c r="B16" s="51" t="s">
        <v>49</v>
      </c>
      <c r="C16" s="51">
        <v>1</v>
      </c>
      <c r="D16" s="95" t="s">
        <v>115</v>
      </c>
    </row>
    <row r="17" spans="1:4" s="10" customFormat="1" ht="12.75">
      <c r="A17" s="50" t="s">
        <v>42</v>
      </c>
      <c r="B17" s="51" t="s">
        <v>49</v>
      </c>
      <c r="C17" s="51">
        <v>1</v>
      </c>
      <c r="D17" s="95" t="s">
        <v>116</v>
      </c>
    </row>
    <row r="18" spans="1:4" s="27" customFormat="1" ht="12.75">
      <c r="A18" s="50" t="s">
        <v>43</v>
      </c>
      <c r="B18" s="51" t="s">
        <v>49</v>
      </c>
      <c r="C18" s="51">
        <v>1</v>
      </c>
      <c r="D18" s="95" t="s">
        <v>117</v>
      </c>
    </row>
    <row r="19" spans="1:4" s="10" customFormat="1" ht="12.75">
      <c r="A19" s="50" t="s">
        <v>44</v>
      </c>
      <c r="B19" s="51" t="s">
        <v>49</v>
      </c>
      <c r="C19" s="51">
        <v>1</v>
      </c>
      <c r="D19" s="95" t="s">
        <v>118</v>
      </c>
    </row>
    <row r="20" spans="1:4" s="10" customFormat="1" ht="12.75">
      <c r="A20" s="50" t="s">
        <v>45</v>
      </c>
      <c r="B20" s="51" t="s">
        <v>49</v>
      </c>
      <c r="C20" s="51">
        <v>1</v>
      </c>
      <c r="D20" s="95" t="s">
        <v>119</v>
      </c>
    </row>
    <row r="21" spans="1:4" s="10" customFormat="1" ht="12.75">
      <c r="A21" s="50" t="s">
        <v>46</v>
      </c>
      <c r="B21" s="51" t="s">
        <v>49</v>
      </c>
      <c r="C21" s="51">
        <v>1</v>
      </c>
      <c r="D21" s="95" t="s">
        <v>120</v>
      </c>
    </row>
    <row r="22" spans="1:4" s="10" customFormat="1" ht="12.75">
      <c r="A22" s="50" t="s">
        <v>57</v>
      </c>
      <c r="B22" s="51" t="s">
        <v>49</v>
      </c>
      <c r="C22" s="51">
        <v>1</v>
      </c>
      <c r="D22" s="95" t="s">
        <v>121</v>
      </c>
    </row>
    <row r="23" spans="1:4" s="10" customFormat="1" ht="12.75">
      <c r="A23" s="50" t="s">
        <v>58</v>
      </c>
      <c r="B23" s="51" t="s">
        <v>49</v>
      </c>
      <c r="C23" s="51">
        <v>1</v>
      </c>
      <c r="D23" s="95" t="s">
        <v>122</v>
      </c>
    </row>
    <row r="24" spans="1:4" s="10" customFormat="1" ht="12.75">
      <c r="A24" s="50" t="s">
        <v>59</v>
      </c>
      <c r="B24" s="51" t="s">
        <v>49</v>
      </c>
      <c r="C24" s="51">
        <v>1</v>
      </c>
      <c r="D24" s="95" t="s">
        <v>123</v>
      </c>
    </row>
    <row r="25" spans="1:4" s="10" customFormat="1" ht="12.75">
      <c r="A25" s="50" t="s">
        <v>60</v>
      </c>
      <c r="B25" s="51" t="s">
        <v>49</v>
      </c>
      <c r="C25" s="51">
        <v>1</v>
      </c>
      <c r="D25" s="95" t="s">
        <v>124</v>
      </c>
    </row>
    <row r="26" spans="1:4" s="10" customFormat="1" ht="12.75">
      <c r="A26" s="50" t="s">
        <v>61</v>
      </c>
      <c r="B26" s="51" t="s">
        <v>49</v>
      </c>
      <c r="C26" s="51">
        <v>1</v>
      </c>
      <c r="D26" s="95" t="s">
        <v>125</v>
      </c>
    </row>
    <row r="27" spans="1:4" s="10" customFormat="1" ht="12.75">
      <c r="A27" s="50" t="s">
        <v>62</v>
      </c>
      <c r="B27" s="51" t="s">
        <v>49</v>
      </c>
      <c r="C27" s="51">
        <v>1</v>
      </c>
      <c r="D27" s="95" t="s">
        <v>126</v>
      </c>
    </row>
    <row r="28" spans="1:4" s="10" customFormat="1" ht="12.75">
      <c r="A28" s="50" t="s">
        <v>63</v>
      </c>
      <c r="B28" s="51" t="s">
        <v>49</v>
      </c>
      <c r="C28" s="51">
        <v>1</v>
      </c>
      <c r="D28" s="95" t="s">
        <v>127</v>
      </c>
    </row>
    <row r="29" spans="1:4" s="10" customFormat="1" ht="12.75">
      <c r="A29" s="50" t="s">
        <v>64</v>
      </c>
      <c r="B29" s="51" t="s">
        <v>49</v>
      </c>
      <c r="C29" s="51">
        <v>1</v>
      </c>
      <c r="D29" s="95" t="s">
        <v>128</v>
      </c>
    </row>
    <row r="30" spans="1:4" s="10" customFormat="1" ht="12.75">
      <c r="A30" s="50" t="s">
        <v>65</v>
      </c>
      <c r="B30" s="51" t="s">
        <v>50</v>
      </c>
      <c r="C30" s="51">
        <v>1</v>
      </c>
      <c r="D30" s="95" t="s">
        <v>129</v>
      </c>
    </row>
    <row r="31" spans="1:4" s="10" customFormat="1" ht="12.75">
      <c r="A31" s="50" t="s">
        <v>66</v>
      </c>
      <c r="B31" s="51" t="s">
        <v>50</v>
      </c>
      <c r="C31" s="51">
        <v>1</v>
      </c>
      <c r="D31" s="95" t="s">
        <v>130</v>
      </c>
    </row>
    <row r="32" spans="1:4" s="10" customFormat="1" ht="12.75">
      <c r="A32" s="50" t="s">
        <v>83</v>
      </c>
      <c r="B32" s="51" t="s">
        <v>50</v>
      </c>
      <c r="C32" s="51">
        <v>1</v>
      </c>
      <c r="D32" s="95" t="s">
        <v>131</v>
      </c>
    </row>
    <row r="33" spans="1:4" s="10" customFormat="1" ht="12.75">
      <c r="A33" s="50" t="s">
        <v>84</v>
      </c>
      <c r="B33" s="51" t="s">
        <v>50</v>
      </c>
      <c r="C33" s="51">
        <v>1</v>
      </c>
      <c r="D33" s="95" t="s">
        <v>132</v>
      </c>
    </row>
    <row r="34" spans="1:4" s="10" customFormat="1" ht="12.75">
      <c r="A34" s="50" t="s">
        <v>87</v>
      </c>
      <c r="B34" s="51" t="s">
        <v>50</v>
      </c>
      <c r="C34" s="51">
        <v>1</v>
      </c>
      <c r="D34" s="95" t="s">
        <v>133</v>
      </c>
    </row>
    <row r="35" spans="1:4" s="27" customFormat="1" ht="12.75">
      <c r="A35" s="50" t="s">
        <v>88</v>
      </c>
      <c r="B35" s="51" t="s">
        <v>50</v>
      </c>
      <c r="C35" s="51">
        <v>1</v>
      </c>
      <c r="D35" s="95" t="s">
        <v>134</v>
      </c>
    </row>
    <row r="36" spans="1:4" s="10" customFormat="1" ht="12.75">
      <c r="A36" s="50" t="s">
        <v>89</v>
      </c>
      <c r="B36" s="51" t="s">
        <v>50</v>
      </c>
      <c r="C36" s="51">
        <v>1</v>
      </c>
      <c r="D36" s="95" t="s">
        <v>135</v>
      </c>
    </row>
    <row r="37" spans="1:4" s="10" customFormat="1" ht="12.75">
      <c r="A37" s="50" t="s">
        <v>90</v>
      </c>
      <c r="B37" s="51" t="s">
        <v>50</v>
      </c>
      <c r="C37" s="51">
        <v>1</v>
      </c>
      <c r="D37" s="95" t="s">
        <v>136</v>
      </c>
    </row>
    <row r="38" spans="1:4" s="27" customFormat="1" ht="12.75">
      <c r="A38" s="50" t="s">
        <v>91</v>
      </c>
      <c r="B38" s="51" t="s">
        <v>50</v>
      </c>
      <c r="C38" s="51">
        <v>1</v>
      </c>
      <c r="D38" s="95" t="s">
        <v>137</v>
      </c>
    </row>
    <row r="39" spans="1:4" s="10" customFormat="1" ht="12.75">
      <c r="A39" s="50" t="s">
        <v>92</v>
      </c>
      <c r="B39" s="51" t="s">
        <v>50</v>
      </c>
      <c r="C39" s="51">
        <v>1</v>
      </c>
      <c r="D39" s="95" t="s">
        <v>138</v>
      </c>
    </row>
    <row r="40" spans="1:4" s="27" customFormat="1" ht="12.75">
      <c r="A40" s="50" t="s">
        <v>19</v>
      </c>
      <c r="B40" s="51" t="s">
        <v>50</v>
      </c>
      <c r="C40" s="51">
        <v>2</v>
      </c>
      <c r="D40" s="95" t="s">
        <v>139</v>
      </c>
    </row>
    <row r="41" spans="1:4" s="27" customFormat="1" ht="12.75">
      <c r="A41" s="50" t="s">
        <v>20</v>
      </c>
      <c r="B41" s="51" t="s">
        <v>50</v>
      </c>
      <c r="C41" s="51">
        <v>2</v>
      </c>
      <c r="D41" s="95" t="s">
        <v>140</v>
      </c>
    </row>
    <row r="42" spans="1:4" s="10" customFormat="1" ht="12.75">
      <c r="A42" s="50" t="s">
        <v>21</v>
      </c>
      <c r="B42" s="51" t="s">
        <v>50</v>
      </c>
      <c r="C42" s="51">
        <v>2</v>
      </c>
      <c r="D42" s="95" t="s">
        <v>141</v>
      </c>
    </row>
    <row r="43" spans="1:5" s="10" customFormat="1" ht="12.75">
      <c r="A43" s="50" t="s">
        <v>22</v>
      </c>
      <c r="B43" s="51" t="s">
        <v>50</v>
      </c>
      <c r="C43" s="51">
        <v>3</v>
      </c>
      <c r="D43" s="53" t="s">
        <v>142</v>
      </c>
      <c r="E43" s="31"/>
    </row>
    <row r="44" spans="1:5" s="10" customFormat="1" ht="12.75">
      <c r="A44" s="50" t="s">
        <v>23</v>
      </c>
      <c r="B44" s="51" t="s">
        <v>50</v>
      </c>
      <c r="C44" s="51">
        <v>4</v>
      </c>
      <c r="D44" s="53" t="s">
        <v>143</v>
      </c>
      <c r="E44" s="31"/>
    </row>
    <row r="45" spans="1:5" s="10" customFormat="1" ht="12.75">
      <c r="A45" s="50" t="s">
        <v>24</v>
      </c>
      <c r="B45" s="51" t="s">
        <v>50</v>
      </c>
      <c r="C45" s="51">
        <v>5</v>
      </c>
      <c r="D45" s="53" t="s">
        <v>144</v>
      </c>
      <c r="E45" s="31"/>
    </row>
    <row r="46" spans="1:7" s="10" customFormat="1" ht="12.75">
      <c r="A46" s="50" t="s">
        <v>25</v>
      </c>
      <c r="B46" s="51" t="s">
        <v>50</v>
      </c>
      <c r="C46" s="51">
        <v>6</v>
      </c>
      <c r="D46" s="53" t="s">
        <v>145</v>
      </c>
      <c r="E46" s="33"/>
      <c r="F46" s="31"/>
      <c r="G46" s="31"/>
    </row>
    <row r="47" spans="1:7" s="10" customFormat="1" ht="12.75">
      <c r="A47" s="50" t="s">
        <v>26</v>
      </c>
      <c r="B47" s="51" t="s">
        <v>50</v>
      </c>
      <c r="C47" s="51">
        <v>7</v>
      </c>
      <c r="D47" s="53" t="s">
        <v>146</v>
      </c>
      <c r="E47" s="33"/>
      <c r="F47" s="31"/>
      <c r="G47" s="31"/>
    </row>
    <row r="48" spans="1:7" s="10" customFormat="1" ht="12.75">
      <c r="A48" s="50" t="s">
        <v>37</v>
      </c>
      <c r="B48" s="51" t="s">
        <v>50</v>
      </c>
      <c r="C48" s="51">
        <v>8</v>
      </c>
      <c r="D48" s="53" t="s">
        <v>147</v>
      </c>
      <c r="E48" s="33"/>
      <c r="F48" s="31"/>
      <c r="G48" s="31"/>
    </row>
    <row r="49" spans="1:7" s="10" customFormat="1" ht="12.75">
      <c r="A49" s="50" t="s">
        <v>108</v>
      </c>
      <c r="B49" s="51" t="s">
        <v>35</v>
      </c>
      <c r="C49" s="51">
        <v>3</v>
      </c>
      <c r="D49" s="53" t="s">
        <v>148</v>
      </c>
      <c r="E49" s="33"/>
      <c r="F49" s="31"/>
      <c r="G49" s="31"/>
    </row>
    <row r="50" spans="1:7" s="10" customFormat="1" ht="12.75">
      <c r="A50" s="50" t="s">
        <v>109</v>
      </c>
      <c r="B50" s="51" t="s">
        <v>35</v>
      </c>
      <c r="C50" s="51">
        <v>3</v>
      </c>
      <c r="D50" s="53" t="s">
        <v>149</v>
      </c>
      <c r="E50" s="33"/>
      <c r="F50" s="31"/>
      <c r="G50" s="31"/>
    </row>
    <row r="51" spans="1:7" s="10" customFormat="1" ht="12.75">
      <c r="A51" s="50" t="s">
        <v>110</v>
      </c>
      <c r="B51" s="51" t="s">
        <v>35</v>
      </c>
      <c r="C51" s="51">
        <v>3</v>
      </c>
      <c r="D51" s="53" t="s">
        <v>150</v>
      </c>
      <c r="E51" s="33"/>
      <c r="F51" s="31"/>
      <c r="G51" s="31"/>
    </row>
    <row r="52" spans="1:7" s="10" customFormat="1" ht="12.75">
      <c r="A52" s="50" t="s">
        <v>111</v>
      </c>
      <c r="B52" s="51" t="s">
        <v>35</v>
      </c>
      <c r="C52" s="51">
        <v>3</v>
      </c>
      <c r="D52" s="53" t="s">
        <v>151</v>
      </c>
      <c r="E52" s="33"/>
      <c r="F52" s="31"/>
      <c r="G52" s="31"/>
    </row>
    <row r="53" spans="1:7" s="10" customFormat="1" ht="12.75">
      <c r="A53" s="50" t="s">
        <v>112</v>
      </c>
      <c r="B53" s="51" t="s">
        <v>35</v>
      </c>
      <c r="C53" s="51">
        <v>3</v>
      </c>
      <c r="D53" s="53" t="s">
        <v>152</v>
      </c>
      <c r="E53" s="33"/>
      <c r="F53" s="31"/>
      <c r="G53" s="31"/>
    </row>
    <row r="54" spans="1:7" s="10" customFormat="1" ht="12.75">
      <c r="A54" s="11"/>
      <c r="B54" s="11"/>
      <c r="C54" s="11"/>
      <c r="D54" s="11"/>
      <c r="E54" s="33"/>
      <c r="F54" s="31"/>
      <c r="G54" s="31"/>
    </row>
    <row r="55" spans="1:7" s="10" customFormat="1" ht="12.75">
      <c r="A55" s="11"/>
      <c r="B55" s="11"/>
      <c r="C55" s="11"/>
      <c r="D55" s="11"/>
      <c r="E55" s="33"/>
      <c r="F55" s="31"/>
      <c r="G55" s="31"/>
    </row>
    <row r="56" spans="1:7" s="10" customFormat="1" ht="12.75">
      <c r="A56" s="11"/>
      <c r="B56" s="11"/>
      <c r="C56" s="11"/>
      <c r="D56" s="11"/>
      <c r="E56" s="33"/>
      <c r="F56" s="31"/>
      <c r="G56" s="31"/>
    </row>
    <row r="57" spans="1:7" s="10" customFormat="1" ht="12.75">
      <c r="A57" s="11"/>
      <c r="B57" s="11"/>
      <c r="C57" s="11"/>
      <c r="D57" s="11"/>
      <c r="E57" s="33"/>
      <c r="F57" s="31"/>
      <c r="G57" s="31"/>
    </row>
    <row r="58" spans="1:7" s="10" customFormat="1" ht="12.75">
      <c r="A58" s="11"/>
      <c r="B58" s="11"/>
      <c r="C58" s="11"/>
      <c r="D58" s="11"/>
      <c r="E58" s="33"/>
      <c r="F58" s="31"/>
      <c r="G58" s="31"/>
    </row>
    <row r="59" spans="1:7" s="10" customFormat="1" ht="12.75">
      <c r="A59" s="11"/>
      <c r="B59" s="11"/>
      <c r="C59" s="11"/>
      <c r="D59" s="11"/>
      <c r="E59" s="33"/>
      <c r="F59" s="31"/>
      <c r="G59" s="31"/>
    </row>
    <row r="60" spans="1:7" s="10" customFormat="1" ht="12.75">
      <c r="A60" s="11"/>
      <c r="B60" s="11"/>
      <c r="C60" s="11"/>
      <c r="D60" s="11"/>
      <c r="E60" s="33"/>
      <c r="F60" s="31"/>
      <c r="G60" s="31"/>
    </row>
    <row r="61" spans="1:7" s="10" customFormat="1" ht="12.75">
      <c r="A61" s="11"/>
      <c r="B61" s="11"/>
      <c r="C61" s="11"/>
      <c r="D61" s="11"/>
      <c r="E61" s="33"/>
      <c r="F61" s="31"/>
      <c r="G61" s="31"/>
    </row>
    <row r="62" spans="1:7" s="10" customFormat="1" ht="12.75">
      <c r="A62" s="11"/>
      <c r="B62" s="11"/>
      <c r="C62" s="11"/>
      <c r="D62" s="11"/>
      <c r="E62" s="33"/>
      <c r="F62" s="31"/>
      <c r="G62" s="31"/>
    </row>
    <row r="63" spans="1:7" s="10" customFormat="1" ht="12.75">
      <c r="A63" s="11"/>
      <c r="B63" s="11"/>
      <c r="C63" s="11"/>
      <c r="D63" s="11"/>
      <c r="E63" s="33"/>
      <c r="F63" s="31"/>
      <c r="G63" s="31"/>
    </row>
    <row r="64" spans="6:7" ht="12.75">
      <c r="F64" s="30"/>
      <c r="G64" s="31"/>
    </row>
    <row r="65" spans="6:7" ht="12.75">
      <c r="F65" s="30"/>
      <c r="G65" s="31"/>
    </row>
    <row r="66" spans="6:7" ht="12.75">
      <c r="F66" s="30"/>
      <c r="G66" s="31"/>
    </row>
    <row r="67" spans="6:7" ht="12.75">
      <c r="F67" s="30"/>
      <c r="G67" s="31"/>
    </row>
    <row r="68" spans="6:7" ht="12.75">
      <c r="F68" s="30"/>
      <c r="G68" s="31"/>
    </row>
    <row r="69" spans="6:7" ht="12.75">
      <c r="F69" s="30"/>
      <c r="G69" s="31"/>
    </row>
    <row r="70" spans="6:7" ht="12.75">
      <c r="F70" s="30"/>
      <c r="G70" s="31"/>
    </row>
    <row r="71" spans="6:7" ht="12.75">
      <c r="F71" s="30"/>
      <c r="G71" s="31"/>
    </row>
    <row r="72" spans="6:7" ht="12.75">
      <c r="F72" s="30"/>
      <c r="G72" s="31"/>
    </row>
    <row r="73" spans="6:7" ht="12.75">
      <c r="F73" s="30"/>
      <c r="G73" s="31"/>
    </row>
    <row r="74" spans="6:7" ht="12.75">
      <c r="F74" s="30"/>
      <c r="G74" s="31"/>
    </row>
    <row r="75" spans="6:7" ht="12.75">
      <c r="F75" s="30"/>
      <c r="G75" s="31"/>
    </row>
    <row r="76" spans="6:7" ht="12.75">
      <c r="F76" s="30"/>
      <c r="G76" s="31"/>
    </row>
    <row r="77" spans="6:7" ht="12.75">
      <c r="F77" s="30"/>
      <c r="G77" s="31"/>
    </row>
    <row r="78" spans="6:7" ht="12.75">
      <c r="F78" s="30"/>
      <c r="G78" s="31"/>
    </row>
    <row r="79" spans="6:7" ht="12.75">
      <c r="F79" s="30"/>
      <c r="G79" s="31"/>
    </row>
    <row r="80" spans="6:7" ht="12.75">
      <c r="F80" s="30"/>
      <c r="G80" s="31"/>
    </row>
    <row r="81" spans="6:7" ht="12.75">
      <c r="F81" s="30"/>
      <c r="G81" s="31"/>
    </row>
    <row r="82" spans="6:7" ht="12.75">
      <c r="F82" s="30"/>
      <c r="G82" s="31"/>
    </row>
    <row r="83" spans="6:7" ht="12.75">
      <c r="F83" s="30"/>
      <c r="G83" s="31"/>
    </row>
    <row r="84" spans="6:7" ht="12.75">
      <c r="F84" s="30"/>
      <c r="G84" s="31"/>
    </row>
    <row r="85" spans="6:7" ht="12.75">
      <c r="F85" s="30"/>
      <c r="G85" s="31"/>
    </row>
    <row r="86" spans="6:7" ht="12.75">
      <c r="F86" s="30"/>
      <c r="G86" s="31"/>
    </row>
    <row r="87" spans="6:7" ht="12.75">
      <c r="F87" s="30"/>
      <c r="G87" s="31"/>
    </row>
    <row r="88" spans="6:7" ht="12.75">
      <c r="F88" s="30"/>
      <c r="G88" s="31"/>
    </row>
    <row r="89" spans="6:7" ht="12.75">
      <c r="F89" s="30"/>
      <c r="G89" s="31"/>
    </row>
    <row r="90" spans="6:7" ht="12.75">
      <c r="F90" s="30"/>
      <c r="G90" s="31"/>
    </row>
    <row r="91" spans="6:7" ht="12.75">
      <c r="F91" s="30"/>
      <c r="G91" s="31"/>
    </row>
    <row r="92" spans="6:7" ht="12.75">
      <c r="F92" s="30"/>
      <c r="G92" s="31"/>
    </row>
    <row r="93" spans="6:7" ht="12.75">
      <c r="F93" s="30"/>
      <c r="G93" s="31"/>
    </row>
    <row r="94" spans="6:7" ht="12.75">
      <c r="F94" s="30"/>
      <c r="G94" s="31"/>
    </row>
    <row r="95" spans="6:7" ht="12.75">
      <c r="F95" s="30"/>
      <c r="G95" s="31"/>
    </row>
    <row r="96" spans="6:7" ht="12.75">
      <c r="F96" s="30"/>
      <c r="G96" s="31"/>
    </row>
    <row r="97" spans="6:7" ht="12.75">
      <c r="F97" s="30"/>
      <c r="G97" s="31"/>
    </row>
    <row r="98" spans="6:7" ht="12.75">
      <c r="F98" s="30"/>
      <c r="G98" s="31"/>
    </row>
    <row r="99" spans="6:7" ht="12.75">
      <c r="F99" s="30"/>
      <c r="G99" s="31"/>
    </row>
    <row r="100" spans="6:7" ht="12.75">
      <c r="F100" s="30"/>
      <c r="G100" s="31"/>
    </row>
    <row r="101" spans="6:7" ht="12.75">
      <c r="F101" s="30"/>
      <c r="G101" s="31"/>
    </row>
    <row r="102" spans="6:7" ht="12.75">
      <c r="F102" s="30"/>
      <c r="G102" s="31"/>
    </row>
    <row r="103" spans="6:7" ht="12.75">
      <c r="F103" s="30"/>
      <c r="G103" s="31"/>
    </row>
    <row r="104" spans="6:7" ht="12.75">
      <c r="F104" s="30"/>
      <c r="G104" s="31"/>
    </row>
    <row r="105" spans="6:7" ht="12.75">
      <c r="F105" s="30"/>
      <c r="G105" s="31"/>
    </row>
    <row r="106" spans="6:7" ht="12.75">
      <c r="F106" s="30"/>
      <c r="G106" s="31"/>
    </row>
    <row r="107" spans="6:7" ht="12.75">
      <c r="F107" s="30"/>
      <c r="G107" s="31"/>
    </row>
    <row r="108" spans="6:7" ht="12.75">
      <c r="F108" s="30"/>
      <c r="G108" s="31"/>
    </row>
    <row r="109" spans="6:7" ht="12.75">
      <c r="F109" s="30"/>
      <c r="G109" s="31"/>
    </row>
    <row r="110" spans="6:7" ht="12.75">
      <c r="F110" s="30"/>
      <c r="G110" s="31"/>
    </row>
    <row r="111" spans="6:7" ht="12.75">
      <c r="F111" s="30"/>
      <c r="G111" s="31"/>
    </row>
    <row r="112" spans="6:7" ht="12.75">
      <c r="F112" s="30"/>
      <c r="G112" s="31"/>
    </row>
    <row r="113" spans="6:7" ht="12.75">
      <c r="F113" s="30"/>
      <c r="G113" s="31"/>
    </row>
    <row r="114" spans="6:7" ht="12.75">
      <c r="F114" s="30"/>
      <c r="G114" s="31"/>
    </row>
    <row r="115" spans="6:7" ht="12.75">
      <c r="F115" s="30"/>
      <c r="G115" s="31"/>
    </row>
    <row r="116" spans="6:7" ht="12.75">
      <c r="F116" s="30"/>
      <c r="G116" s="31"/>
    </row>
    <row r="117" spans="6:7" ht="12.75">
      <c r="F117" s="30"/>
      <c r="G117" s="31"/>
    </row>
    <row r="118" spans="6:7" ht="12.75">
      <c r="F118" s="30"/>
      <c r="G118" s="31"/>
    </row>
    <row r="119" spans="6:7" ht="12.75">
      <c r="F119" s="30"/>
      <c r="G119" s="31"/>
    </row>
    <row r="120" spans="6:7" ht="12.75">
      <c r="F120" s="30"/>
      <c r="G120" s="31"/>
    </row>
    <row r="121" spans="6:7" ht="12.75">
      <c r="F121" s="30"/>
      <c r="G121" s="31"/>
    </row>
    <row r="122" spans="6:7" ht="12.75">
      <c r="F122" s="30"/>
      <c r="G122" s="31"/>
    </row>
    <row r="123" spans="6:7" ht="12.75">
      <c r="F123" s="30"/>
      <c r="G123" s="31"/>
    </row>
    <row r="124" spans="6:7" ht="12.75">
      <c r="F124" s="30"/>
      <c r="G124" s="31"/>
    </row>
    <row r="125" spans="6:7" ht="12.75">
      <c r="F125" s="30"/>
      <c r="G125" s="31"/>
    </row>
    <row r="126" spans="6:7" ht="12.75">
      <c r="F126" s="30"/>
      <c r="G126" s="31"/>
    </row>
    <row r="127" spans="6:7" ht="12.75">
      <c r="F127" s="30"/>
      <c r="G127" s="31"/>
    </row>
    <row r="128" spans="6:7" ht="12.75">
      <c r="F128" s="30"/>
      <c r="G128" s="31"/>
    </row>
    <row r="129" spans="6:7" ht="12.75">
      <c r="F129" s="30"/>
      <c r="G129" s="31"/>
    </row>
    <row r="130" spans="6:7" ht="12.75">
      <c r="F130" s="30"/>
      <c r="G130" s="31"/>
    </row>
    <row r="131" spans="6:7" ht="12.75">
      <c r="F131" s="30"/>
      <c r="G131" s="31"/>
    </row>
    <row r="132" spans="6:7" ht="12.75">
      <c r="F132" s="30"/>
      <c r="G132" s="31"/>
    </row>
    <row r="133" spans="6:7" ht="12.75">
      <c r="F133" s="30"/>
      <c r="G133" s="31"/>
    </row>
    <row r="134" spans="6:7" ht="12.75">
      <c r="F134" s="30"/>
      <c r="G134" s="31"/>
    </row>
    <row r="135" spans="6:7" ht="12.75">
      <c r="F135" s="30"/>
      <c r="G135" s="31"/>
    </row>
    <row r="136" spans="6:7" ht="12.75">
      <c r="F136" s="30"/>
      <c r="G136" s="31"/>
    </row>
    <row r="137" spans="6:7" ht="12.75">
      <c r="F137" s="30"/>
      <c r="G137" s="31"/>
    </row>
    <row r="138" spans="6:7" ht="12.75">
      <c r="F138" s="30"/>
      <c r="G138" s="31"/>
    </row>
    <row r="139" spans="6:7" ht="12.75">
      <c r="F139" s="30"/>
      <c r="G139" s="31"/>
    </row>
    <row r="140" spans="6:7" ht="12.75">
      <c r="F140" s="30"/>
      <c r="G140" s="31"/>
    </row>
    <row r="141" spans="6:7" ht="12.75">
      <c r="F141" s="30"/>
      <c r="G141" s="31"/>
    </row>
    <row r="142" spans="6:7" ht="12.75">
      <c r="F142" s="30"/>
      <c r="G142" s="31"/>
    </row>
    <row r="143" spans="6:7" ht="12.75">
      <c r="F143" s="30"/>
      <c r="G143" s="31"/>
    </row>
    <row r="144" spans="6:7" ht="12.75">
      <c r="F144" s="30"/>
      <c r="G144" s="31"/>
    </row>
    <row r="145" spans="6:7" ht="12.75">
      <c r="F145" s="30"/>
      <c r="G145" s="31"/>
    </row>
    <row r="146" spans="6:7" ht="12.75">
      <c r="F146" s="30"/>
      <c r="G146" s="31"/>
    </row>
    <row r="147" spans="6:7" ht="12.75">
      <c r="F147" s="30"/>
      <c r="G147" s="31"/>
    </row>
    <row r="148" spans="6:7" ht="12.75">
      <c r="F148" s="30"/>
      <c r="G148" s="31"/>
    </row>
    <row r="149" spans="6:7" ht="12.75">
      <c r="F149" s="30"/>
      <c r="G149" s="31"/>
    </row>
    <row r="150" spans="6:7" ht="12.75">
      <c r="F150" s="30"/>
      <c r="G150" s="31"/>
    </row>
    <row r="151" spans="6:7" ht="12.75">
      <c r="F151" s="30"/>
      <c r="G151" s="31"/>
    </row>
    <row r="152" spans="6:7" ht="12.75">
      <c r="F152" s="30"/>
      <c r="G152" s="31"/>
    </row>
    <row r="153" spans="6:7" ht="12.75">
      <c r="F153" s="30"/>
      <c r="G153" s="31"/>
    </row>
    <row r="154" spans="6:7" ht="12.75">
      <c r="F154" s="30"/>
      <c r="G154" s="31"/>
    </row>
    <row r="155" spans="6:7" ht="12.75">
      <c r="F155" s="30"/>
      <c r="G155" s="31"/>
    </row>
    <row r="156" spans="6:7" ht="12.75">
      <c r="F156" s="30"/>
      <c r="G156" s="31"/>
    </row>
    <row r="157" spans="6:7" ht="12.75">
      <c r="F157" s="30"/>
      <c r="G157" s="31"/>
    </row>
    <row r="158" spans="6:7" ht="12.75">
      <c r="F158" s="30"/>
      <c r="G158" s="31"/>
    </row>
    <row r="159" spans="6:7" ht="12.75">
      <c r="F159" s="30"/>
      <c r="G159" s="31"/>
    </row>
    <row r="160" spans="6:7" ht="12.75">
      <c r="F160" s="30"/>
      <c r="G160" s="31"/>
    </row>
    <row r="161" spans="6:7" ht="12.75">
      <c r="F161" s="30"/>
      <c r="G161" s="31"/>
    </row>
    <row r="162" spans="6:7" ht="12.75">
      <c r="F162" s="30"/>
      <c r="G162" s="31"/>
    </row>
    <row r="163" spans="6:7" ht="12.75">
      <c r="F163" s="30"/>
      <c r="G163" s="31"/>
    </row>
    <row r="164" spans="6:7" ht="12.75">
      <c r="F164" s="30"/>
      <c r="G164" s="31"/>
    </row>
    <row r="165" spans="6:7" ht="12.75">
      <c r="F165" s="30"/>
      <c r="G165" s="31"/>
    </row>
    <row r="166" spans="6:7" ht="12.75">
      <c r="F166" s="30"/>
      <c r="G166" s="31"/>
    </row>
    <row r="167" spans="6:7" ht="12.75">
      <c r="F167" s="30"/>
      <c r="G167" s="31"/>
    </row>
    <row r="168" spans="6:7" ht="12.75">
      <c r="F168" s="30"/>
      <c r="G168" s="31"/>
    </row>
    <row r="169" spans="6:7" ht="12.75">
      <c r="F169" s="30"/>
      <c r="G169" s="31"/>
    </row>
    <row r="170" spans="6:7" ht="12.75">
      <c r="F170" s="30"/>
      <c r="G170" s="31"/>
    </row>
    <row r="171" spans="6:7" ht="12.75">
      <c r="F171" s="30"/>
      <c r="G171" s="31"/>
    </row>
    <row r="172" spans="6:7" ht="12.75">
      <c r="F172" s="30"/>
      <c r="G172" s="31"/>
    </row>
    <row r="173" spans="6:7" ht="12.75">
      <c r="F173" s="30"/>
      <c r="G173" s="31"/>
    </row>
    <row r="174" spans="6:7" ht="12.75">
      <c r="F174" s="30"/>
      <c r="G174" s="31"/>
    </row>
    <row r="175" spans="6:7" ht="12.75">
      <c r="F175" s="30"/>
      <c r="G175" s="31"/>
    </row>
    <row r="176" spans="6:7" ht="12.75">
      <c r="F176" s="30"/>
      <c r="G176" s="31"/>
    </row>
    <row r="177" spans="6:7" ht="12.75">
      <c r="F177" s="30"/>
      <c r="G177" s="31"/>
    </row>
    <row r="178" spans="6:7" ht="12.75">
      <c r="F178" s="30"/>
      <c r="G178" s="31"/>
    </row>
    <row r="179" spans="6:7" ht="12.75">
      <c r="F179" s="30"/>
      <c r="G179" s="31"/>
    </row>
    <row r="180" spans="6:7" ht="12.75">
      <c r="F180" s="30"/>
      <c r="G180" s="31"/>
    </row>
    <row r="181" spans="6:7" ht="12.75">
      <c r="F181" s="30"/>
      <c r="G181" s="31"/>
    </row>
    <row r="182" spans="6:7" ht="12.75">
      <c r="F182" s="30"/>
      <c r="G182" s="31"/>
    </row>
    <row r="183" spans="6:7" ht="12.75">
      <c r="F183" s="30"/>
      <c r="G183" s="31"/>
    </row>
    <row r="184" spans="6:7" ht="12.75">
      <c r="F184" s="30"/>
      <c r="G184" s="31"/>
    </row>
    <row r="185" spans="6:7" ht="12.75">
      <c r="F185" s="30"/>
      <c r="G185" s="31"/>
    </row>
    <row r="186" spans="6:7" ht="12.75">
      <c r="F186" s="30"/>
      <c r="G186" s="31"/>
    </row>
    <row r="187" spans="6:7" ht="12.75">
      <c r="F187" s="30"/>
      <c r="G187" s="31"/>
    </row>
    <row r="188" spans="6:7" ht="12.75">
      <c r="F188" s="30"/>
      <c r="G188" s="31"/>
    </row>
    <row r="189" spans="6:7" ht="12.75">
      <c r="F189" s="30"/>
      <c r="G189" s="31"/>
    </row>
    <row r="190" spans="6:7" ht="12.75">
      <c r="F190" s="30"/>
      <c r="G190" s="31"/>
    </row>
    <row r="191" spans="6:7" ht="12.75">
      <c r="F191" s="30"/>
      <c r="G191" s="31"/>
    </row>
    <row r="192" spans="6:7" ht="12.75">
      <c r="F192" s="30"/>
      <c r="G192" s="31"/>
    </row>
    <row r="193" spans="6:7" ht="12.75">
      <c r="F193" s="30"/>
      <c r="G193" s="31"/>
    </row>
    <row r="194" spans="6:7" ht="12.75">
      <c r="F194" s="30"/>
      <c r="G194" s="31"/>
    </row>
    <row r="195" spans="6:7" ht="12.75">
      <c r="F195" s="30"/>
      <c r="G195" s="31"/>
    </row>
    <row r="196" spans="6:7" ht="12.75">
      <c r="F196" s="30"/>
      <c r="G196" s="31"/>
    </row>
    <row r="197" spans="6:7" ht="12.75">
      <c r="F197" s="30"/>
      <c r="G197" s="31"/>
    </row>
    <row r="198" spans="6:7" ht="12.75">
      <c r="F198" s="30"/>
      <c r="G198" s="31"/>
    </row>
    <row r="199" spans="6:7" ht="12.75">
      <c r="F199" s="30"/>
      <c r="G199" s="31"/>
    </row>
    <row r="200" spans="6:7" ht="12.75">
      <c r="F200" s="30"/>
      <c r="G200" s="31"/>
    </row>
    <row r="201" spans="6:7" ht="12.75">
      <c r="F201" s="30"/>
      <c r="G201" s="31"/>
    </row>
    <row r="202" spans="6:7" ht="12.75">
      <c r="F202" s="30"/>
      <c r="G202" s="31"/>
    </row>
    <row r="203" spans="6:7" ht="12.75">
      <c r="F203" s="30"/>
      <c r="G203" s="31"/>
    </row>
    <row r="204" spans="6:7" ht="12.75">
      <c r="F204" s="30"/>
      <c r="G204" s="31"/>
    </row>
    <row r="205" spans="6:7" ht="12.75">
      <c r="F205" s="30"/>
      <c r="G205" s="31"/>
    </row>
    <row r="206" spans="6:7" ht="12.75">
      <c r="F206" s="30"/>
      <c r="G206" s="31"/>
    </row>
    <row r="207" spans="6:7" ht="12.75">
      <c r="F207" s="30"/>
      <c r="G207" s="31"/>
    </row>
    <row r="208" spans="6:7" ht="12.75">
      <c r="F208" s="30"/>
      <c r="G208" s="31"/>
    </row>
    <row r="209" spans="6:7" ht="12.75">
      <c r="F209" s="30"/>
      <c r="G209" s="31"/>
    </row>
    <row r="210" spans="6:7" ht="12.75">
      <c r="F210" s="30"/>
      <c r="G210" s="31"/>
    </row>
    <row r="211" spans="6:7" ht="12.75">
      <c r="F211" s="30"/>
      <c r="G211" s="31"/>
    </row>
    <row r="212" spans="6:7" ht="12.75">
      <c r="F212" s="30"/>
      <c r="G212" s="31"/>
    </row>
    <row r="213" spans="6:7" ht="12.75">
      <c r="F213" s="30"/>
      <c r="G213" s="31"/>
    </row>
    <row r="214" spans="6:7" ht="12.75">
      <c r="F214" s="30"/>
      <c r="G214" s="31"/>
    </row>
    <row r="215" spans="6:7" ht="12.75">
      <c r="F215" s="30"/>
      <c r="G215" s="31"/>
    </row>
    <row r="216" spans="6:7" ht="12.75">
      <c r="F216" s="30"/>
      <c r="G216" s="31"/>
    </row>
    <row r="217" spans="6:7" ht="12.75">
      <c r="F217" s="30"/>
      <c r="G217" s="31"/>
    </row>
    <row r="218" spans="6:7" ht="12.75">
      <c r="F218" s="30"/>
      <c r="G218" s="31"/>
    </row>
    <row r="219" spans="6:7" ht="12.75">
      <c r="F219" s="30"/>
      <c r="G219" s="31"/>
    </row>
    <row r="220" spans="6:7" ht="12.75">
      <c r="F220" s="30"/>
      <c r="G220" s="31"/>
    </row>
    <row r="221" spans="6:7" ht="12.75">
      <c r="F221" s="30"/>
      <c r="G221" s="31"/>
    </row>
    <row r="222" spans="6:7" ht="12.75">
      <c r="F222" s="30"/>
      <c r="G222" s="31"/>
    </row>
    <row r="223" spans="6:7" ht="12.75">
      <c r="F223" s="30"/>
      <c r="G223" s="31"/>
    </row>
    <row r="224" spans="6:7" ht="12.75">
      <c r="F224" s="30"/>
      <c r="G224" s="31"/>
    </row>
    <row r="225" spans="6:7" ht="12.75">
      <c r="F225" s="30"/>
      <c r="G225" s="31"/>
    </row>
    <row r="226" spans="6:7" ht="12.75">
      <c r="F226" s="30"/>
      <c r="G226" s="31"/>
    </row>
    <row r="227" spans="6:7" ht="12.75">
      <c r="F227" s="30"/>
      <c r="G227" s="31"/>
    </row>
    <row r="228" spans="6:7" ht="12.75">
      <c r="F228" s="30"/>
      <c r="G228" s="31"/>
    </row>
    <row r="229" spans="6:7" ht="12.75">
      <c r="F229" s="30"/>
      <c r="G229" s="31"/>
    </row>
    <row r="230" spans="6:7" ht="12.75">
      <c r="F230" s="30"/>
      <c r="G230" s="31"/>
    </row>
    <row r="231" spans="6:7" ht="12.75">
      <c r="F231" s="30"/>
      <c r="G231" s="31"/>
    </row>
    <row r="232" spans="6:7" ht="12.75">
      <c r="F232" s="30"/>
      <c r="G232" s="31"/>
    </row>
    <row r="233" spans="6:7" ht="12.75">
      <c r="F233" s="30"/>
      <c r="G233" s="31"/>
    </row>
    <row r="234" spans="6:7" ht="12.75">
      <c r="F234" s="30"/>
      <c r="G234" s="31"/>
    </row>
    <row r="235" spans="6:7" ht="12.75">
      <c r="F235" s="30"/>
      <c r="G235" s="31"/>
    </row>
    <row r="236" spans="6:7" ht="12.75">
      <c r="F236" s="30"/>
      <c r="G236" s="31"/>
    </row>
    <row r="237" spans="6:7" ht="12.75">
      <c r="F237" s="30"/>
      <c r="G237" s="31"/>
    </row>
    <row r="238" spans="6:7" ht="12.75">
      <c r="F238" s="30"/>
      <c r="G238" s="31"/>
    </row>
    <row r="239" spans="6:7" ht="12.75">
      <c r="F239" s="30"/>
      <c r="G239" s="31"/>
    </row>
    <row r="240" spans="6:7" ht="12.75">
      <c r="F240" s="30"/>
      <c r="G240" s="31"/>
    </row>
    <row r="241" spans="6:7" ht="12.75">
      <c r="F241" s="30"/>
      <c r="G241" s="31"/>
    </row>
    <row r="242" spans="6:7" ht="12.75">
      <c r="F242" s="30"/>
      <c r="G242" s="31"/>
    </row>
    <row r="243" spans="6:7" ht="12.75">
      <c r="F243" s="30"/>
      <c r="G243" s="31"/>
    </row>
    <row r="244" spans="6:7" ht="12.75">
      <c r="F244" s="30"/>
      <c r="G244" s="31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">
      <selection activeCell="J42" sqref="J42"/>
    </sheetView>
  </sheetViews>
  <sheetFormatPr defaultColWidth="9.00390625" defaultRowHeight="12.75"/>
  <cols>
    <col min="1" max="1" width="4.125" style="69" customWidth="1"/>
    <col min="2" max="2" width="40.00390625" style="65" customWidth="1"/>
    <col min="3" max="3" width="9.00390625" style="70" customWidth="1"/>
    <col min="4" max="4" width="9.25390625" style="70" customWidth="1"/>
    <col min="5" max="5" width="3.625" style="80" customWidth="1"/>
    <col min="6" max="6" width="36.25390625" style="80" customWidth="1"/>
    <col min="7" max="7" width="7.375" style="88" customWidth="1"/>
    <col min="8" max="16384" width="9.125" style="69" customWidth="1"/>
  </cols>
  <sheetData>
    <row r="1" spans="1:7" ht="12.75">
      <c r="A1" s="45" t="s">
        <v>82</v>
      </c>
      <c r="B1" s="66"/>
      <c r="C1" s="68"/>
      <c r="D1" s="68"/>
      <c r="E1" s="79"/>
      <c r="F1" s="79"/>
      <c r="G1" s="87"/>
    </row>
    <row r="3" spans="2:4" ht="11.25">
      <c r="B3" s="71" t="str">
        <f>Расчеты!B124</f>
        <v>Всего учащихся</v>
      </c>
      <c r="C3" s="71">
        <f>Расчеты!D124</f>
        <v>0</v>
      </c>
      <c r="D3" s="71"/>
    </row>
    <row r="4" spans="2:4" ht="11.25">
      <c r="B4" s="71" t="str">
        <f>Расчеты!B125</f>
        <v>Средний балл</v>
      </c>
      <c r="C4" s="72" t="e">
        <f>Расчеты!D125</f>
        <v>#DIV/0!</v>
      </c>
      <c r="D4" s="72"/>
    </row>
    <row r="5" spans="2:4" ht="22.5">
      <c r="B5" s="71" t="str">
        <f>Расчеты!B126</f>
        <v>Колич. учащихся с баллами выше минимального (36 баллов)</v>
      </c>
      <c r="C5" s="71">
        <f>Расчеты!D126</f>
        <v>0</v>
      </c>
      <c r="D5" s="71">
        <f>Расчеты!E126</f>
        <v>0</v>
      </c>
    </row>
    <row r="6" spans="2:4" ht="22.5">
      <c r="B6" s="71" t="str">
        <f>Расчеты!B127</f>
        <v>Колич. учащихся с баллами ниже минимального (36 баллов)</v>
      </c>
      <c r="C6" s="71">
        <f>Расчеты!D127</f>
        <v>0</v>
      </c>
      <c r="D6" s="75" t="e">
        <f>C6/$C$3</f>
        <v>#DIV/0!</v>
      </c>
    </row>
    <row r="7" spans="2:4" ht="11.25">
      <c r="B7" s="71" t="str">
        <f>Расчеты!B128</f>
        <v>Колич. учащихся с баллами 36-40</v>
      </c>
      <c r="C7" s="71">
        <f>Расчеты!D128</f>
        <v>0</v>
      </c>
      <c r="D7" s="75" t="e">
        <f aca="true" t="shared" si="0" ref="D7:D12">C7/$C$3</f>
        <v>#DIV/0!</v>
      </c>
    </row>
    <row r="8" spans="2:4" ht="11.25">
      <c r="B8" s="71" t="str">
        <f>Расчеты!B129</f>
        <v>Колич. учащихся с баллами 41-50</v>
      </c>
      <c r="C8" s="71">
        <f>Расчеты!D129</f>
        <v>0</v>
      </c>
      <c r="D8" s="75" t="e">
        <f t="shared" si="0"/>
        <v>#DIV/0!</v>
      </c>
    </row>
    <row r="9" spans="2:4" ht="11.25">
      <c r="B9" s="71" t="str">
        <f>Расчеты!B130</f>
        <v>Колич. учащихся с баллами 51-60</v>
      </c>
      <c r="C9" s="71">
        <f>Расчеты!D130</f>
        <v>0</v>
      </c>
      <c r="D9" s="75" t="e">
        <f t="shared" si="0"/>
        <v>#DIV/0!</v>
      </c>
    </row>
    <row r="10" spans="2:4" ht="11.25">
      <c r="B10" s="71" t="str">
        <f>Расчеты!B131</f>
        <v>Колич. учащихся с баллами 61-70</v>
      </c>
      <c r="C10" s="71">
        <f>Расчеты!D131</f>
        <v>0</v>
      </c>
      <c r="D10" s="75" t="e">
        <f t="shared" si="0"/>
        <v>#DIV/0!</v>
      </c>
    </row>
    <row r="11" spans="2:4" ht="11.25">
      <c r="B11" s="71" t="str">
        <f>Расчеты!B132</f>
        <v>Колич. учащихся с баллами 71-80</v>
      </c>
      <c r="C11" s="71">
        <f>Расчеты!D132</f>
        <v>0</v>
      </c>
      <c r="D11" s="75" t="e">
        <f t="shared" si="0"/>
        <v>#DIV/0!</v>
      </c>
    </row>
    <row r="12" spans="2:4" ht="11.25">
      <c r="B12" s="71" t="str">
        <f>Расчеты!B133</f>
        <v>Колич. учащихся с баллами 81-100</v>
      </c>
      <c r="C12" s="71">
        <f>Расчеты!D133</f>
        <v>0</v>
      </c>
      <c r="D12" s="75" t="e">
        <f t="shared" si="0"/>
        <v>#DIV/0!</v>
      </c>
    </row>
    <row r="15" spans="5:7" ht="22.5">
      <c r="E15" s="82" t="str">
        <f>Расчеты!A108</f>
        <v>№</v>
      </c>
      <c r="F15" s="83" t="str">
        <f>Расчеты!B108</f>
        <v>Разделы</v>
      </c>
      <c r="G15" s="83" t="str">
        <f>Расчеты!C108</f>
        <v>Кол. заданий</v>
      </c>
    </row>
    <row r="16" spans="5:7" ht="22.5">
      <c r="E16" s="84">
        <f>Расчеты!A109</f>
        <v>1</v>
      </c>
      <c r="F16" s="53" t="str">
        <f>Расчеты!B109</f>
        <v>Биология как наука. Методы научного познания</v>
      </c>
      <c r="G16" s="86">
        <f>Расчеты!C109</f>
        <v>1</v>
      </c>
    </row>
    <row r="17" spans="5:7" ht="11.25">
      <c r="E17" s="84">
        <f>Расчеты!A110</f>
        <v>2</v>
      </c>
      <c r="F17" s="53" t="str">
        <f>Расчеты!B110</f>
        <v>Клетка как биологическая система</v>
      </c>
      <c r="G17" s="86">
        <f>Расчеты!C110</f>
        <v>7</v>
      </c>
    </row>
    <row r="18" spans="5:7" ht="11.25">
      <c r="E18" s="84">
        <f>Расчеты!A111</f>
        <v>3</v>
      </c>
      <c r="F18" s="53" t="str">
        <f>Расчеты!B111</f>
        <v>Организм как биологическая система</v>
      </c>
      <c r="G18" s="86">
        <f>Расчеты!C111</f>
        <v>11</v>
      </c>
    </row>
    <row r="19" spans="5:7" ht="11.25">
      <c r="E19" s="84">
        <f>Расчеты!A112</f>
        <v>4</v>
      </c>
      <c r="F19" s="53" t="str">
        <f>Расчеты!B112</f>
        <v>Система и многообразие органического мира</v>
      </c>
      <c r="G19" s="86">
        <f>Расчеты!C112</f>
        <v>9</v>
      </c>
    </row>
    <row r="20" spans="5:7" ht="11.25">
      <c r="E20" s="84">
        <f>Расчеты!A113</f>
        <v>5</v>
      </c>
      <c r="F20" s="53" t="str">
        <f>Расчеты!B113</f>
        <v>Организм человека и его здоровье</v>
      </c>
      <c r="G20" s="86">
        <f>Расчеты!C113</f>
        <v>9</v>
      </c>
    </row>
    <row r="21" spans="5:7" ht="11.25">
      <c r="E21" s="84">
        <f>Расчеты!A114</f>
        <v>6</v>
      </c>
      <c r="F21" s="53" t="str">
        <f>Расчеты!B114</f>
        <v>Эволюция живой природы</v>
      </c>
      <c r="G21" s="86">
        <f>Расчеты!C114</f>
        <v>7</v>
      </c>
    </row>
    <row r="22" spans="5:7" ht="11.25">
      <c r="E22" s="84">
        <f>Расчеты!A115</f>
        <v>7</v>
      </c>
      <c r="F22" s="53" t="str">
        <f>Расчеты!B115</f>
        <v>Экосистемы и присущие им закономерности</v>
      </c>
      <c r="G22" s="86">
        <f>Расчеты!C115</f>
        <v>6</v>
      </c>
    </row>
    <row r="23" spans="5:7" ht="11.25">
      <c r="E23" s="103"/>
      <c r="F23" s="104"/>
      <c r="G23" s="105"/>
    </row>
    <row r="24" spans="5:7" ht="11.25">
      <c r="E24" s="103"/>
      <c r="F24" s="104"/>
      <c r="G24" s="105"/>
    </row>
    <row r="25" spans="5:7" ht="11.25">
      <c r="E25" s="103"/>
      <c r="F25" s="104"/>
      <c r="G25" s="105"/>
    </row>
    <row r="26" ht="56.25" customHeight="1"/>
    <row r="28" spans="5:7" ht="22.5" customHeight="1">
      <c r="E28" s="83" t="str">
        <f>Расчеты!A116</f>
        <v>№</v>
      </c>
      <c r="F28" s="83" t="str">
        <f>Расчеты!B116</f>
        <v>Уровень сложности</v>
      </c>
      <c r="G28" s="83" t="str">
        <f>Расчеты!C116</f>
        <v>Кол. заданий</v>
      </c>
    </row>
    <row r="29" spans="5:7" ht="11.25">
      <c r="E29" s="83">
        <f>Расчеты!A117</f>
        <v>1</v>
      </c>
      <c r="F29" s="86" t="str">
        <f>Расчеты!B117</f>
        <v>Базовый</v>
      </c>
      <c r="G29" s="86">
        <f>Расчеты!C117</f>
        <v>26</v>
      </c>
    </row>
    <row r="30" spans="5:7" ht="11.25">
      <c r="E30" s="83">
        <f>Расчеты!A118</f>
        <v>2</v>
      </c>
      <c r="F30" s="86" t="str">
        <f>Расчеты!B118</f>
        <v>Повышенный</v>
      </c>
      <c r="G30" s="86">
        <f>Расчеты!C118</f>
        <v>19</v>
      </c>
    </row>
    <row r="31" spans="5:7" ht="11.25">
      <c r="E31" s="83">
        <f>Расчеты!A119</f>
        <v>3</v>
      </c>
      <c r="F31" s="86" t="str">
        <f>Расчеты!B119</f>
        <v>Высокий</v>
      </c>
      <c r="G31" s="86">
        <f>Расчеты!C119</f>
        <v>5</v>
      </c>
    </row>
    <row r="37" spans="5:7" ht="22.5">
      <c r="E37" s="82" t="str">
        <f>Расчеты!A120</f>
        <v>№</v>
      </c>
      <c r="F37" s="82" t="str">
        <f>Расчеты!B120</f>
        <v>Типы заданий</v>
      </c>
      <c r="G37" s="83" t="str">
        <f>Расчеты!C120</f>
        <v>Кол. заданий</v>
      </c>
    </row>
    <row r="38" spans="5:7" ht="11.25">
      <c r="E38" s="82">
        <f>Расчеты!A121</f>
        <v>1</v>
      </c>
      <c r="F38" s="85" t="str">
        <f>Расчеты!B121</f>
        <v>А</v>
      </c>
      <c r="G38" s="85">
        <f>Расчеты!C121</f>
        <v>36</v>
      </c>
    </row>
    <row r="39" spans="5:7" ht="11.25">
      <c r="E39" s="82">
        <f>Расчеты!A122</f>
        <v>2</v>
      </c>
      <c r="F39" s="85" t="str">
        <f>Расчеты!B122</f>
        <v>В</v>
      </c>
      <c r="G39" s="85">
        <f>Расчеты!C122</f>
        <v>8</v>
      </c>
    </row>
    <row r="40" spans="5:7" ht="11.25">
      <c r="E40" s="82">
        <f>Расчеты!A123</f>
        <v>3</v>
      </c>
      <c r="F40" s="85" t="str">
        <f>Расчеты!B123</f>
        <v>С</v>
      </c>
      <c r="G40" s="85">
        <f>Расчеты!C123</f>
        <v>6</v>
      </c>
    </row>
    <row r="44" spans="2:7" ht="11.25">
      <c r="B44" s="69"/>
      <c r="C44" s="69"/>
      <c r="D44" s="69"/>
      <c r="G44" s="80"/>
    </row>
    <row r="45" spans="2:7" ht="11.25">
      <c r="B45" s="69"/>
      <c r="C45" s="69"/>
      <c r="D45" s="69"/>
      <c r="G45" s="80"/>
    </row>
    <row r="46" spans="2:7" ht="11.25">
      <c r="B46" s="69"/>
      <c r="C46" s="69"/>
      <c r="D46" s="69"/>
      <c r="G46" s="80"/>
    </row>
    <row r="47" spans="2:7" ht="11.25">
      <c r="B47" s="69"/>
      <c r="C47" s="69"/>
      <c r="D47" s="69"/>
      <c r="F47" s="81"/>
      <c r="G47" s="89"/>
    </row>
    <row r="48" spans="2:7" ht="11.25">
      <c r="B48" s="69"/>
      <c r="C48" s="69"/>
      <c r="D48" s="69"/>
      <c r="F48" s="81"/>
      <c r="G48" s="89"/>
    </row>
    <row r="49" spans="2:7" ht="11.25">
      <c r="B49" s="69"/>
      <c r="C49" s="69"/>
      <c r="D49" s="69"/>
      <c r="F49" s="81"/>
      <c r="G49" s="89"/>
    </row>
    <row r="50" spans="2:7" ht="11.25">
      <c r="B50" s="69"/>
      <c r="C50" s="69"/>
      <c r="D50" s="69"/>
      <c r="F50" s="81"/>
      <c r="G50" s="89"/>
    </row>
    <row r="51" spans="6:7" ht="11.25">
      <c r="F51" s="81"/>
      <c r="G51" s="89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C2" sqref="C2:M8"/>
    </sheetView>
  </sheetViews>
  <sheetFormatPr defaultColWidth="9.00390625" defaultRowHeight="12.75"/>
  <cols>
    <col min="1" max="1" width="3.875" style="89" bestFit="1" customWidth="1"/>
    <col min="2" max="2" width="36.625" style="89" bestFit="1" customWidth="1"/>
    <col min="3" max="10" width="3.875" style="89" bestFit="1" customWidth="1"/>
    <col min="11" max="12" width="2.875" style="0" bestFit="1" customWidth="1"/>
    <col min="13" max="13" width="4.25390625" style="89" customWidth="1"/>
    <col min="14" max="15" width="2.75390625" style="89" bestFit="1" customWidth="1"/>
    <col min="16" max="16" width="2.75390625" style="89" customWidth="1"/>
    <col min="17" max="17" width="3.00390625" style="89" customWidth="1"/>
    <col min="18" max="18" width="2.75390625" style="89" bestFit="1" customWidth="1"/>
    <col min="19" max="16384" width="9.125" style="89" customWidth="1"/>
  </cols>
  <sheetData>
    <row r="1" spans="11:16" s="97" customFormat="1" ht="12.75">
      <c r="K1" s="2"/>
      <c r="L1" s="2"/>
      <c r="N1" s="97" t="s">
        <v>0</v>
      </c>
      <c r="O1" s="97" t="s">
        <v>1</v>
      </c>
      <c r="P1" s="97" t="s">
        <v>2</v>
      </c>
    </row>
    <row r="2" spans="1:17" ht="12.75">
      <c r="A2" s="89">
        <v>1</v>
      </c>
      <c r="B2" s="89" t="s">
        <v>153</v>
      </c>
      <c r="C2" s="89" t="s">
        <v>9</v>
      </c>
      <c r="N2" s="89">
        <f>COUNTIF($C2:$M2,"A*")</f>
        <v>1</v>
      </c>
      <c r="O2" s="89">
        <f>COUNTIF($C2:$M2,"B*")</f>
        <v>0</v>
      </c>
      <c r="P2" s="89">
        <f>COUNTIF($C2:$M2,"С*")</f>
        <v>0</v>
      </c>
      <c r="Q2" s="89">
        <f>SUM(N2:P2)</f>
        <v>1</v>
      </c>
    </row>
    <row r="3" spans="1:17" ht="12.75">
      <c r="A3" s="89">
        <v>2</v>
      </c>
      <c r="B3" s="89" t="s">
        <v>154</v>
      </c>
      <c r="C3" s="89" t="s">
        <v>10</v>
      </c>
      <c r="D3" s="89" t="s">
        <v>11</v>
      </c>
      <c r="E3" s="89" t="s">
        <v>12</v>
      </c>
      <c r="F3" s="89" t="s">
        <v>65</v>
      </c>
      <c r="G3" s="89" t="s">
        <v>66</v>
      </c>
      <c r="H3" s="89" t="s">
        <v>19</v>
      </c>
      <c r="I3" s="89" t="s">
        <v>111</v>
      </c>
      <c r="N3" s="89">
        <f aca="true" t="shared" si="0" ref="N3:N8">COUNTIF($C3:$M3,"A*")</f>
        <v>5</v>
      </c>
      <c r="O3" s="89">
        <f aca="true" t="shared" si="1" ref="O3:O8">COUNTIF($C3:$M3,"B*")</f>
        <v>1</v>
      </c>
      <c r="P3" s="89">
        <f aca="true" t="shared" si="2" ref="P3:P8">COUNTIF($C3:$M3,"С*")</f>
        <v>1</v>
      </c>
      <c r="Q3" s="89">
        <f aca="true" t="shared" si="3" ref="Q3:Q8">SUM(N3:P3)</f>
        <v>7</v>
      </c>
    </row>
    <row r="4" spans="1:17" ht="11.25">
      <c r="A4" s="89">
        <v>3</v>
      </c>
      <c r="B4" s="89" t="s">
        <v>155</v>
      </c>
      <c r="C4" s="89" t="s">
        <v>13</v>
      </c>
      <c r="D4" s="89" t="s">
        <v>14</v>
      </c>
      <c r="E4" s="89" t="s">
        <v>15</v>
      </c>
      <c r="F4" s="89" t="s">
        <v>16</v>
      </c>
      <c r="G4" s="89" t="s">
        <v>17</v>
      </c>
      <c r="H4" s="89" t="s">
        <v>83</v>
      </c>
      <c r="I4" s="89" t="s">
        <v>84</v>
      </c>
      <c r="J4" s="89" t="s">
        <v>87</v>
      </c>
      <c r="K4" s="89" t="s">
        <v>24</v>
      </c>
      <c r="L4" s="89" t="s">
        <v>25</v>
      </c>
      <c r="M4" s="89" t="s">
        <v>112</v>
      </c>
      <c r="N4" s="89">
        <f t="shared" si="0"/>
        <v>8</v>
      </c>
      <c r="O4" s="89">
        <f t="shared" si="1"/>
        <v>2</v>
      </c>
      <c r="P4" s="89">
        <f t="shared" si="2"/>
        <v>1</v>
      </c>
      <c r="Q4" s="89">
        <f t="shared" si="3"/>
        <v>11</v>
      </c>
    </row>
    <row r="5" spans="1:17" ht="11.25">
      <c r="A5" s="89">
        <v>4</v>
      </c>
      <c r="B5" s="89" t="s">
        <v>156</v>
      </c>
      <c r="C5" s="89" t="s">
        <v>18</v>
      </c>
      <c r="D5" s="89" t="s">
        <v>39</v>
      </c>
      <c r="E5" s="89" t="s">
        <v>40</v>
      </c>
      <c r="F5" s="89" t="s">
        <v>41</v>
      </c>
      <c r="G5" s="89" t="s">
        <v>42</v>
      </c>
      <c r="H5" s="89" t="s">
        <v>88</v>
      </c>
      <c r="I5" s="89" t="s">
        <v>20</v>
      </c>
      <c r="J5" s="89" t="s">
        <v>22</v>
      </c>
      <c r="K5" s="89" t="s">
        <v>108</v>
      </c>
      <c r="L5" s="89"/>
      <c r="N5" s="89">
        <f t="shared" si="0"/>
        <v>6</v>
      </c>
      <c r="O5" s="89">
        <f t="shared" si="1"/>
        <v>2</v>
      </c>
      <c r="P5" s="89">
        <f t="shared" si="2"/>
        <v>1</v>
      </c>
      <c r="Q5" s="89">
        <f t="shared" si="3"/>
        <v>9</v>
      </c>
    </row>
    <row r="6" spans="1:17" ht="11.25">
      <c r="A6" s="89">
        <v>5</v>
      </c>
      <c r="B6" s="89" t="s">
        <v>3</v>
      </c>
      <c r="C6" s="89" t="s">
        <v>43</v>
      </c>
      <c r="D6" s="89" t="s">
        <v>44</v>
      </c>
      <c r="E6" s="89" t="s">
        <v>45</v>
      </c>
      <c r="F6" s="89" t="s">
        <v>46</v>
      </c>
      <c r="G6" s="89" t="s">
        <v>57</v>
      </c>
      <c r="H6" s="89" t="s">
        <v>89</v>
      </c>
      <c r="I6" s="89" t="s">
        <v>90</v>
      </c>
      <c r="J6" s="89" t="s">
        <v>23</v>
      </c>
      <c r="K6" s="89" t="s">
        <v>109</v>
      </c>
      <c r="L6" s="89"/>
      <c r="N6" s="89">
        <f t="shared" si="0"/>
        <v>7</v>
      </c>
      <c r="O6" s="89">
        <f t="shared" si="1"/>
        <v>1</v>
      </c>
      <c r="P6" s="89">
        <f t="shared" si="2"/>
        <v>1</v>
      </c>
      <c r="Q6" s="89">
        <f t="shared" si="3"/>
        <v>9</v>
      </c>
    </row>
    <row r="7" spans="1:17" ht="11.25">
      <c r="A7" s="89">
        <v>6</v>
      </c>
      <c r="B7" s="89" t="s">
        <v>4</v>
      </c>
      <c r="C7" s="89" t="s">
        <v>58</v>
      </c>
      <c r="D7" s="89" t="s">
        <v>59</v>
      </c>
      <c r="E7" s="89" t="s">
        <v>60</v>
      </c>
      <c r="F7" s="89" t="s">
        <v>61</v>
      </c>
      <c r="G7" s="89" t="s">
        <v>91</v>
      </c>
      <c r="H7" s="89" t="s">
        <v>21</v>
      </c>
      <c r="I7" s="89" t="s">
        <v>110</v>
      </c>
      <c r="K7" s="89"/>
      <c r="L7" s="89"/>
      <c r="N7" s="89">
        <f t="shared" si="0"/>
        <v>5</v>
      </c>
      <c r="O7" s="89">
        <f t="shared" si="1"/>
        <v>1</v>
      </c>
      <c r="P7" s="89">
        <f t="shared" si="2"/>
        <v>1</v>
      </c>
      <c r="Q7" s="89">
        <f t="shared" si="3"/>
        <v>7</v>
      </c>
    </row>
    <row r="8" spans="1:17" ht="11.25">
      <c r="A8" s="89">
        <v>7</v>
      </c>
      <c r="B8" s="89" t="s">
        <v>138</v>
      </c>
      <c r="C8" s="89" t="s">
        <v>62</v>
      </c>
      <c r="D8" s="89" t="s">
        <v>63</v>
      </c>
      <c r="E8" s="89" t="s">
        <v>64</v>
      </c>
      <c r="F8" s="89" t="s">
        <v>92</v>
      </c>
      <c r="G8" s="89" t="s">
        <v>26</v>
      </c>
      <c r="H8" s="89" t="s">
        <v>37</v>
      </c>
      <c r="K8" s="89"/>
      <c r="L8" s="89"/>
      <c r="N8" s="89">
        <f t="shared" si="0"/>
        <v>4</v>
      </c>
      <c r="O8" s="89">
        <f t="shared" si="1"/>
        <v>1</v>
      </c>
      <c r="P8" s="89">
        <f t="shared" si="2"/>
        <v>1</v>
      </c>
      <c r="Q8" s="89">
        <f t="shared" si="3"/>
        <v>6</v>
      </c>
    </row>
    <row r="9" spans="11:16" ht="11.25">
      <c r="K9" s="89"/>
      <c r="L9" s="89"/>
      <c r="M9" s="89">
        <f>SUM(N9:P9)</f>
        <v>50</v>
      </c>
      <c r="N9" s="89">
        <f>SUM(N2:N8)</f>
        <v>36</v>
      </c>
      <c r="O9" s="89">
        <f>SUM(O2:O8)</f>
        <v>8</v>
      </c>
      <c r="P9" s="89">
        <f>SUM(P2:P8)</f>
        <v>6</v>
      </c>
    </row>
    <row r="10" spans="11:12" ht="11.25">
      <c r="K10" s="89"/>
      <c r="L10" s="89"/>
    </row>
    <row r="11" spans="11:12" ht="11.25">
      <c r="K11" s="89"/>
      <c r="L11" s="89"/>
    </row>
    <row r="12" spans="11:12" ht="11.25">
      <c r="K12" s="89"/>
      <c r="L12" s="89"/>
    </row>
    <row r="13" spans="11:12" ht="11.25">
      <c r="K13" s="89"/>
      <c r="L13" s="89"/>
    </row>
    <row r="14" spans="11:12" ht="11.25">
      <c r="K14" s="89"/>
      <c r="L14" s="89"/>
    </row>
    <row r="15" spans="11:12" ht="11.25">
      <c r="K15" s="89"/>
      <c r="L15" s="89"/>
    </row>
    <row r="16" spans="11:12" ht="11.25">
      <c r="K16" s="89"/>
      <c r="L16" s="89"/>
    </row>
    <row r="17" spans="11:12" ht="11.25">
      <c r="K17" s="89"/>
      <c r="L17" s="89"/>
    </row>
    <row r="18" spans="11:12" ht="11.25">
      <c r="K18" s="89"/>
      <c r="L18" s="89"/>
    </row>
    <row r="19" spans="11:12" ht="11.25">
      <c r="K19" s="89"/>
      <c r="L19" s="89"/>
    </row>
    <row r="20" spans="11:12" ht="11.25">
      <c r="K20" s="89"/>
      <c r="L20" s="89"/>
    </row>
    <row r="21" spans="11:12" ht="11.25">
      <c r="K21" s="89"/>
      <c r="L21" s="89"/>
    </row>
    <row r="22" spans="11:12" ht="11.25">
      <c r="K22" s="89"/>
      <c r="L22" s="89"/>
    </row>
    <row r="23" spans="11:12" ht="11.25">
      <c r="K23" s="89"/>
      <c r="L23" s="89"/>
    </row>
    <row r="24" spans="11:12" ht="11.25">
      <c r="K24" s="89"/>
      <c r="L24" s="89"/>
    </row>
    <row r="25" spans="11:12" ht="11.25">
      <c r="K25" s="89"/>
      <c r="L25" s="89"/>
    </row>
    <row r="26" spans="11:12" ht="11.25">
      <c r="K26" s="89"/>
      <c r="L26" s="89"/>
    </row>
    <row r="27" spans="11:12" ht="11.25">
      <c r="K27" s="89"/>
      <c r="L27" s="89"/>
    </row>
    <row r="28" spans="11:12" ht="11.25">
      <c r="K28" s="89"/>
      <c r="L28" s="89"/>
    </row>
    <row r="29" spans="11:12" ht="11.25">
      <c r="K29" s="89"/>
      <c r="L29" s="89"/>
    </row>
    <row r="30" spans="11:12" ht="11.25">
      <c r="K30" s="89"/>
      <c r="L30" s="89"/>
    </row>
    <row r="31" spans="11:12" ht="11.25">
      <c r="K31" s="89"/>
      <c r="L31" s="89"/>
    </row>
    <row r="32" spans="11:12" ht="11.25">
      <c r="K32" s="89"/>
      <c r="L32" s="89"/>
    </row>
    <row r="33" spans="11:12" ht="11.25">
      <c r="K33" s="89"/>
      <c r="L33" s="89"/>
    </row>
    <row r="34" spans="11:12" ht="11.25">
      <c r="K34" s="89"/>
      <c r="L34" s="89"/>
    </row>
    <row r="35" spans="11:12" ht="11.25">
      <c r="K35" s="89"/>
      <c r="L35" s="89"/>
    </row>
    <row r="36" spans="11:12" ht="11.25">
      <c r="K36" s="89"/>
      <c r="L36" s="89"/>
    </row>
    <row r="37" spans="11:12" ht="11.25">
      <c r="K37" s="89"/>
      <c r="L37" s="89"/>
    </row>
    <row r="38" spans="11:12" ht="11.25">
      <c r="K38" s="89"/>
      <c r="L38" s="89"/>
    </row>
    <row r="39" spans="11:12" ht="11.25">
      <c r="K39" s="89"/>
      <c r="L39" s="89"/>
    </row>
    <row r="40" spans="11:12" ht="11.25">
      <c r="K40" s="89"/>
      <c r="L40" s="89"/>
    </row>
    <row r="41" spans="11:12" ht="11.25">
      <c r="K41" s="89"/>
      <c r="L41" s="89"/>
    </row>
    <row r="42" spans="11:12" ht="11.25">
      <c r="K42" s="89"/>
      <c r="L42" s="89"/>
    </row>
    <row r="43" spans="11:12" ht="11.25">
      <c r="K43" s="89"/>
      <c r="L43" s="89"/>
    </row>
    <row r="44" spans="11:12" ht="11.25">
      <c r="K44" s="89"/>
      <c r="L44" s="89"/>
    </row>
    <row r="45" spans="11:12" ht="11.25">
      <c r="K45" s="89"/>
      <c r="L45" s="89"/>
    </row>
    <row r="46" spans="11:12" ht="11.25">
      <c r="K46" s="89"/>
      <c r="L46" s="89"/>
    </row>
    <row r="47" spans="11:12" ht="11.25">
      <c r="K47" s="89"/>
      <c r="L47" s="89"/>
    </row>
    <row r="48" spans="11:12" ht="11.25">
      <c r="K48" s="89"/>
      <c r="L48" s="89"/>
    </row>
    <row r="49" spans="11:12" ht="11.25">
      <c r="K49" s="89"/>
      <c r="L49" s="89"/>
    </row>
    <row r="50" spans="11:12" ht="11.25">
      <c r="K50" s="89"/>
      <c r="L50" s="89"/>
    </row>
    <row r="51" spans="11:12" ht="11.25">
      <c r="K51" s="89"/>
      <c r="L51" s="8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mayauuo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ivanov_av</cp:lastModifiedBy>
  <cp:lastPrinted>2008-11-28T00:02:00Z</cp:lastPrinted>
  <dcterms:created xsi:type="dcterms:W3CDTF">2008-11-27T06:41:25Z</dcterms:created>
  <dcterms:modified xsi:type="dcterms:W3CDTF">2010-09-24T07:50:34Z</dcterms:modified>
  <cp:category/>
  <cp:version/>
  <cp:contentType/>
  <cp:contentStatus/>
</cp:coreProperties>
</file>