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4030" windowHeight="5100" activeTab="0"/>
  </bookViews>
  <sheets>
    <sheet name="Доп обр." sheetId="1" r:id="rId1"/>
  </sheets>
  <definedNames/>
  <calcPr fullCalcOnLoad="1"/>
</workbook>
</file>

<file path=xl/sharedStrings.xml><?xml version="1.0" encoding="utf-8"?>
<sst xmlns="http://schemas.openxmlformats.org/spreadsheetml/2006/main" count="754" uniqueCount="148">
  <si>
    <t>МКУ Финансовое управление</t>
  </si>
  <si>
    <t>Наименование подстатьи</t>
  </si>
  <si>
    <t>Детализация расходов</t>
  </si>
  <si>
    <t>код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</si>
  <si>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</si>
  <si>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</si>
  <si>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</si>
  <si>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</si>
  <si>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</si>
  <si>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</si>
  <si>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</si>
  <si>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</si>
  <si>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</si>
  <si>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</si>
  <si>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</si>
  <si>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</si>
  <si>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</si>
  <si>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</si>
  <si>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</si>
  <si>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</si>
  <si>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Расходы</t>
  </si>
  <si>
    <t>подстатья 210</t>
  </si>
  <si>
    <t>Оплата труда и насичления на оплату труда</t>
  </si>
  <si>
    <t>подстатья 211</t>
  </si>
  <si>
    <t>Заработная плата</t>
  </si>
  <si>
    <t>подстатья 212</t>
  </si>
  <si>
    <t>прочие выплаты</t>
  </si>
  <si>
    <t>суточные при служебных командировках</t>
  </si>
  <si>
    <t>проезд в отпуск</t>
  </si>
  <si>
    <t>книгоиздательская продукция</t>
  </si>
  <si>
    <t>льготы по к/услугам</t>
  </si>
  <si>
    <t>подстатья 213</t>
  </si>
  <si>
    <t>начисление на оплату труда</t>
  </si>
  <si>
    <t>подстатья 220</t>
  </si>
  <si>
    <t>Приобретение услуг</t>
  </si>
  <si>
    <t>подстатья 221</t>
  </si>
  <si>
    <t>услуги связи</t>
  </si>
  <si>
    <t xml:space="preserve">подстатья 222 </t>
  </si>
  <si>
    <t>Транспортные услуги</t>
  </si>
  <si>
    <t>проездные командиоровочных</t>
  </si>
  <si>
    <t>транспортные расходы</t>
  </si>
  <si>
    <t xml:space="preserve">подстатья 223 </t>
  </si>
  <si>
    <t>Коммунальные расходы</t>
  </si>
  <si>
    <t>оплата услуг отопления ГУП ЖКХ</t>
  </si>
  <si>
    <t>107 а</t>
  </si>
  <si>
    <t>оплата услуг отопления прочих поставщиков</t>
  </si>
  <si>
    <t>107 б</t>
  </si>
  <si>
    <t>оплата услуг предоставления газа</t>
  </si>
  <si>
    <t>оплата услуг предоставления электроэнергии</t>
  </si>
  <si>
    <t>оплата услуг горячего и холодного водоснабжения</t>
  </si>
  <si>
    <t>оплата услуг канализации</t>
  </si>
  <si>
    <t>другие расходы по оплате коммунальных усулг</t>
  </si>
  <si>
    <t>подстатья 224</t>
  </si>
  <si>
    <t>Арендная плата</t>
  </si>
  <si>
    <t>подстатья 225</t>
  </si>
  <si>
    <t>Услуги по сожержанию имущества</t>
  </si>
  <si>
    <t>оплата содержания помещения</t>
  </si>
  <si>
    <t>текущий и кап.ремонт и реставриция нефинансиовых активов</t>
  </si>
  <si>
    <t>противопожарные мероприятия( огнезащитная обработка)</t>
  </si>
  <si>
    <t>проведение работ по ремонту инженерных систем и коммуникаций</t>
  </si>
  <si>
    <t>другие расходы по содержанию имущества</t>
  </si>
  <si>
    <t>подстатья 226</t>
  </si>
  <si>
    <t>Оплата других услуг</t>
  </si>
  <si>
    <t>научно-исследов, проект., изыскат работы</t>
  </si>
  <si>
    <t>разработка схем территор планир</t>
  </si>
  <si>
    <t>проведен пректных и изыскат работ, проектно-сметн., документ</t>
  </si>
  <si>
    <t>устанвка, наладка, монтаж, пожарной сигнализации, систем видеонаблюдения</t>
  </si>
  <si>
    <t>услуги вневедомст охраны</t>
  </si>
  <si>
    <t>услуги по страхованию</t>
  </si>
  <si>
    <t>услуги в области информац технологий</t>
  </si>
  <si>
    <t>подписка на периодические и справочные издания</t>
  </si>
  <si>
    <t>расходы на оплату труда договоров гр-правового характера, предметом которых является участие в соревновании</t>
  </si>
  <si>
    <t>оплата проживания при служебных командировках</t>
  </si>
  <si>
    <t>оплата за обучение на курсах повыш квалиф</t>
  </si>
  <si>
    <t>иные работы и услуги</t>
  </si>
  <si>
    <t>подстатья 241</t>
  </si>
  <si>
    <t>Безвозмездные и безвзвратные перечисления гос организациям</t>
  </si>
  <si>
    <t>подстатья 242</t>
  </si>
  <si>
    <t>Безвозмездные и безвзвратные перечисления негосуд организациям</t>
  </si>
  <si>
    <t>подстатья 251</t>
  </si>
  <si>
    <t>Перечисления другим бюджетам</t>
  </si>
  <si>
    <t>подстатья 262</t>
  </si>
  <si>
    <t>Пособия по социальной помощи населению</t>
  </si>
  <si>
    <t>компенсация школьного питания</t>
  </si>
  <si>
    <t>выходное пособие выпускникам из числа детей-сирот</t>
  </si>
  <si>
    <t>субсидии на приобретение, строительство жилья гражданам</t>
  </si>
  <si>
    <t>выплаты субсидий гражданам на приобретение (строительства) жилья</t>
  </si>
  <si>
    <t>другие выплаты по соц помощи</t>
  </si>
  <si>
    <t>подстатья 263</t>
  </si>
  <si>
    <t>Пенсии , пособия, выплачиваемые орган сектора гос управлен</t>
  </si>
  <si>
    <t>подстатья 290</t>
  </si>
  <si>
    <t>Прочие расходы</t>
  </si>
  <si>
    <t>уплата налогов, пошлин и сборов, разного рода в бюджеты всех уровней</t>
  </si>
  <si>
    <t>уплату штрафов, пеней</t>
  </si>
  <si>
    <t>возмещение морального вреда по решению судебных органов и оплата судебных издержек</t>
  </si>
  <si>
    <t>выплата гос премий, ден., компенсац</t>
  </si>
  <si>
    <t>возмещение убытклв и вреда</t>
  </si>
  <si>
    <t>приобретен изготов подарков и сувениров дл яперепродажи</t>
  </si>
  <si>
    <t>представительские расходы, пррием и обслуж делегаций</t>
  </si>
  <si>
    <t>иные расходы по подстатье 290</t>
  </si>
  <si>
    <t xml:space="preserve">подстатья 310 </t>
  </si>
  <si>
    <t>Увеличение стоимости основных средств в том числе:</t>
  </si>
  <si>
    <t>проиобретен оборуд и предм длить пользования</t>
  </si>
  <si>
    <t>капитальное строительство</t>
  </si>
  <si>
    <t>реконструкция, дооборудов, модернизация</t>
  </si>
  <si>
    <t>подстатья 340</t>
  </si>
  <si>
    <t>увеличение стоимости материальных ценностей</t>
  </si>
  <si>
    <t>приобретение мягкого инвентаря</t>
  </si>
  <si>
    <t>приобретение медикаментов</t>
  </si>
  <si>
    <t>приобретение продуктов питания</t>
  </si>
  <si>
    <t>приобретение ГСМ</t>
  </si>
  <si>
    <t>приобретение строительных материалов</t>
  </si>
  <si>
    <t>Все виды котельно-печного топлива</t>
  </si>
  <si>
    <t>Хозматериалы, приобретение прочих материальных запасов</t>
  </si>
  <si>
    <t>всего расходов:</t>
  </si>
  <si>
    <t>Финансово-казначейское управление</t>
  </si>
  <si>
    <t>Министерства финансов РС (Я)</t>
  </si>
  <si>
    <t>по Мегино-Кангаласскому улусу</t>
  </si>
  <si>
    <t>Руководитель________________________________________________</t>
  </si>
  <si>
    <t>Гл. бухгалтер ________________________________________________</t>
  </si>
  <si>
    <t>един измер: рубл.</t>
  </si>
  <si>
    <t>МР"Мегино-Кангаласский улус"</t>
  </si>
  <si>
    <t xml:space="preserve"> </t>
  </si>
  <si>
    <t>ЖКХ</t>
  </si>
  <si>
    <t>ФОТ доп БУ</t>
  </si>
  <si>
    <t>ФОТ дп АОУ</t>
  </si>
  <si>
    <t>ФОТ доп АОУ</t>
  </si>
  <si>
    <t>МТЗ доп БУ</t>
  </si>
  <si>
    <t>итого:</t>
  </si>
  <si>
    <t>МТЗ АОУ</t>
  </si>
  <si>
    <t>Всего МТЗ:</t>
  </si>
  <si>
    <t xml:space="preserve">приобретение ГСМ </t>
  </si>
  <si>
    <t xml:space="preserve">оплата за обучение на курсах повыш квалиф </t>
  </si>
  <si>
    <t xml:space="preserve">услуги в области информац технологий </t>
  </si>
  <si>
    <t>услуги по страхованию 41168</t>
  </si>
  <si>
    <t>МТЗ</t>
  </si>
  <si>
    <t>комменсация расходов на исп личного автотрансп</t>
  </si>
  <si>
    <t>ФОТ</t>
  </si>
  <si>
    <t>Всего по допобр</t>
  </si>
  <si>
    <t>Бюджет 2019 год</t>
  </si>
  <si>
    <t>Свод кассовый план выплат на 2019 год дополнительное образование</t>
  </si>
  <si>
    <t xml:space="preserve">    Кассовый план выплат  на 2020 год  МАУ ДО"Центр детского(юношеского) технического творчества" МР "М-Кангаласский улус"</t>
  </si>
  <si>
    <t>Бюджет 2020 год</t>
  </si>
  <si>
    <t>Кассовый план выплат на 2020 год  МБУДО "Центр дополнительного образования детей Кэрэли"</t>
  </si>
  <si>
    <t>Кассовый план выплат на 2020 год  МБУ Центр ППМС "Кэскил"</t>
  </si>
  <si>
    <t>передвижка в июне за мунзадание</t>
  </si>
  <si>
    <t>Кассовый план выплат на 2020 год Майинский лицей</t>
  </si>
  <si>
    <t>Кассовый план выплат на 2020 год МАУДО "Учебно-производственный центр"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</si>
</sst>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0.0000"/>
    <numFmt numFmtId="177" formatCode="0.000000"/>
    <numFmt numFmtId="178" formatCode="0.00000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2"/>
      <name val="Times New Roman"/>
      <family val="1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53" applyNumberFormat="1" applyFont="1" applyFill="1" applyBorder="1">
      <alignment/>
      <protection/>
    </xf>
    <xf numFmtId="14" fontId="3" fillId="0" borderId="1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173" fontId="6" fillId="0" borderId="10" xfId="53" applyNumberFormat="1" applyFont="1" applyFill="1" applyBorder="1" applyAlignment="1">
      <alignment horizontal="right" wrapText="1"/>
      <protection/>
    </xf>
    <xf numFmtId="173" fontId="3" fillId="0" borderId="10" xfId="53" applyNumberFormat="1" applyFont="1" applyFill="1" applyBorder="1" applyAlignment="1">
      <alignment horizontal="right"/>
      <protection/>
    </xf>
    <xf numFmtId="17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3" fillId="0" borderId="10" xfId="53" applyNumberFormat="1" applyFont="1" applyFill="1" applyBorder="1">
      <alignment/>
      <protection/>
    </xf>
    <xf numFmtId="3" fontId="3" fillId="0" borderId="10" xfId="53" applyNumberFormat="1" applyFont="1" applyFill="1" applyBorder="1" applyAlignment="1">
      <alignment horizontal="right"/>
      <protection/>
    </xf>
    <xf numFmtId="3" fontId="4" fillId="0" borderId="12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1" fontId="3" fillId="0" borderId="10" xfId="53" applyNumberFormat="1" applyFont="1" applyFill="1" applyBorder="1">
      <alignment/>
      <protection/>
    </xf>
    <xf numFmtId="1" fontId="3" fillId="0" borderId="10" xfId="53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6" fillId="0" borderId="10" xfId="53" applyNumberFormat="1" applyFont="1" applyFill="1" applyBorder="1" applyAlignment="1">
      <alignment horizontal="right" wrapText="1"/>
      <protection/>
    </xf>
    <xf numFmtId="1" fontId="5" fillId="0" borderId="10" xfId="0" applyNumberFormat="1" applyFont="1" applyFill="1" applyBorder="1" applyAlignment="1">
      <alignment horizontal="right"/>
    </xf>
    <xf numFmtId="1" fontId="54" fillId="0" borderId="10" xfId="0" applyNumberFormat="1" applyFont="1" applyFill="1" applyBorder="1" applyAlignment="1">
      <alignment horizontal="right"/>
    </xf>
    <xf numFmtId="1" fontId="5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 wrapText="1"/>
    </xf>
    <xf numFmtId="172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172" fontId="32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right"/>
    </xf>
    <xf numFmtId="0" fontId="32" fillId="0" borderId="10" xfId="0" applyFont="1" applyFill="1" applyBorder="1" applyAlignment="1">
      <alignment wrapText="1"/>
    </xf>
    <xf numFmtId="172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 wrapText="1"/>
    </xf>
    <xf numFmtId="1" fontId="35" fillId="0" borderId="10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/>
    </xf>
    <xf numFmtId="1" fontId="32" fillId="0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/>
    </xf>
    <xf numFmtId="1" fontId="36" fillId="0" borderId="10" xfId="0" applyNumberFormat="1" applyFont="1" applyFill="1" applyBorder="1" applyAlignment="1">
      <alignment/>
    </xf>
    <xf numFmtId="1" fontId="32" fillId="0" borderId="0" xfId="0" applyNumberFormat="1" applyFont="1" applyFill="1" applyAlignment="1">
      <alignment horizontal="right"/>
    </xf>
    <xf numFmtId="1" fontId="36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 horizontal="right"/>
    </xf>
    <xf numFmtId="1" fontId="33" fillId="0" borderId="10" xfId="53" applyNumberFormat="1" applyFont="1" applyFill="1" applyBorder="1">
      <alignment/>
      <protection/>
    </xf>
    <xf numFmtId="1" fontId="35" fillId="0" borderId="10" xfId="53" applyNumberFormat="1" applyFont="1" applyFill="1" applyBorder="1" applyAlignment="1">
      <alignment horizontal="right" wrapText="1"/>
      <protection/>
    </xf>
    <xf numFmtId="1" fontId="33" fillId="0" borderId="10" xfId="53" applyNumberFormat="1" applyFont="1" applyFill="1" applyBorder="1" applyAlignment="1">
      <alignment horizontal="right"/>
      <protection/>
    </xf>
    <xf numFmtId="1" fontId="34" fillId="0" borderId="10" xfId="53" applyNumberFormat="1" applyFont="1" applyFill="1" applyBorder="1">
      <alignment/>
      <protection/>
    </xf>
    <xf numFmtId="1" fontId="34" fillId="0" borderId="10" xfId="53" applyNumberFormat="1" applyFont="1" applyFill="1" applyBorder="1" applyAlignment="1">
      <alignment horizontal="right"/>
      <protection/>
    </xf>
    <xf numFmtId="1" fontId="34" fillId="0" borderId="10" xfId="0" applyNumberFormat="1" applyFont="1" applyFill="1" applyBorder="1" applyAlignment="1">
      <alignment/>
    </xf>
    <xf numFmtId="1" fontId="34" fillId="0" borderId="10" xfId="53" applyNumberFormat="1" applyFont="1" applyFill="1" applyBorder="1" applyAlignment="1">
      <alignment horizontal="right" wrapText="1"/>
      <protection/>
    </xf>
    <xf numFmtId="14" fontId="33" fillId="0" borderId="10" xfId="0" applyNumberFormat="1" applyFont="1" applyFill="1" applyBorder="1" applyAlignment="1">
      <alignment/>
    </xf>
    <xf numFmtId="1" fontId="33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 horizontal="right"/>
    </xf>
    <xf numFmtId="3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7"/>
  <sheetViews>
    <sheetView tabSelected="1" zoomScale="80" zoomScaleNormal="80" zoomScalePageLayoutView="0"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E26" sqref="E26"/>
    </sheetView>
  </sheetViews>
  <sheetFormatPr defaultColWidth="9.00390625" defaultRowHeight="12.75"/>
  <cols>
    <col min="1" max="1" width="23.25390625" style="1" customWidth="1"/>
    <col min="2" max="2" width="49.75390625" style="1" customWidth="1"/>
    <col min="3" max="3" width="13.625" style="1" customWidth="1"/>
    <col min="4" max="7" width="17.125" style="1" customWidth="1"/>
    <col min="8" max="20" width="17.125" style="65" customWidth="1"/>
    <col min="21" max="21" width="11.875" style="1" customWidth="1"/>
    <col min="22" max="22" width="16.25390625" style="1" customWidth="1"/>
    <col min="23" max="16384" width="9.125" style="1" customWidth="1"/>
  </cols>
  <sheetData>
    <row r="1" spans="2:4" ht="15">
      <c r="B1" s="2"/>
      <c r="C1" s="2"/>
      <c r="D1" s="3"/>
    </row>
    <row r="2" spans="1:5" ht="15.75">
      <c r="A2" s="2"/>
      <c r="E2" s="4"/>
    </row>
    <row r="3" spans="1:5" ht="15.75">
      <c r="A3" s="5"/>
      <c r="E3" s="4"/>
    </row>
    <row r="4" spans="1:5" ht="15.75">
      <c r="A4" s="5" t="s">
        <v>0</v>
      </c>
      <c r="E4" s="4"/>
    </row>
    <row r="5" spans="1:5" ht="15.75">
      <c r="A5" s="5" t="s">
        <v>121</v>
      </c>
      <c r="E5" s="4"/>
    </row>
    <row r="6" ht="15.75">
      <c r="E6" s="4"/>
    </row>
    <row r="7" spans="1:20" ht="15.75">
      <c r="A7" s="129" t="s">
        <v>141</v>
      </c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 t="s">
        <v>120</v>
      </c>
      <c r="T7" s="131"/>
    </row>
    <row r="8" spans="1:20" ht="24.75" customHeight="1">
      <c r="A8" s="133" t="s">
        <v>1</v>
      </c>
      <c r="B8" s="134" t="s">
        <v>2</v>
      </c>
      <c r="C8" s="135" t="s">
        <v>3</v>
      </c>
      <c r="D8" s="136" t="s">
        <v>142</v>
      </c>
      <c r="E8" s="137" t="s">
        <v>4</v>
      </c>
      <c r="F8" s="137" t="s">
        <v>5</v>
      </c>
      <c r="G8" s="137" t="s">
        <v>6</v>
      </c>
      <c r="H8" s="138" t="s">
        <v>7</v>
      </c>
      <c r="I8" s="139" t="s">
        <v>8</v>
      </c>
      <c r="J8" s="139" t="s">
        <v>9</v>
      </c>
      <c r="K8" s="139" t="s">
        <v>10</v>
      </c>
      <c r="L8" s="138" t="s">
        <v>11</v>
      </c>
      <c r="M8" s="139" t="s">
        <v>12</v>
      </c>
      <c r="N8" s="139" t="s">
        <v>13</v>
      </c>
      <c r="O8" s="139" t="s">
        <v>14</v>
      </c>
      <c r="P8" s="138" t="s">
        <v>15</v>
      </c>
      <c r="Q8" s="139" t="s">
        <v>16</v>
      </c>
      <c r="R8" s="139" t="s">
        <v>17</v>
      </c>
      <c r="S8" s="139" t="s">
        <v>18</v>
      </c>
      <c r="T8" s="138" t="s">
        <v>19</v>
      </c>
    </row>
    <row r="9" spans="1:20" ht="11.25" customHeight="1">
      <c r="A9" s="133"/>
      <c r="B9" s="140"/>
      <c r="C9" s="141"/>
      <c r="D9" s="142"/>
      <c r="E9" s="143"/>
      <c r="F9" s="143"/>
      <c r="G9" s="143"/>
      <c r="H9" s="144"/>
      <c r="I9" s="138"/>
      <c r="J9" s="138"/>
      <c r="K9" s="138"/>
      <c r="L9" s="144"/>
      <c r="M9" s="138"/>
      <c r="N9" s="138"/>
      <c r="O9" s="138"/>
      <c r="P9" s="144"/>
      <c r="Q9" s="138"/>
      <c r="R9" s="138"/>
      <c r="S9" s="138"/>
      <c r="T9" s="144"/>
    </row>
    <row r="10" spans="1:20" ht="15.75">
      <c r="A10" s="145"/>
      <c r="B10" s="146"/>
      <c r="C10" s="147">
        <v>200</v>
      </c>
      <c r="D10" s="148">
        <f>D11+D20+D53+D54+D55+D56+D63</f>
        <v>15971681</v>
      </c>
      <c r="E10" s="148">
        <f aca="true" t="shared" si="0" ref="E10:T10">E11+E20+E53+E54+E55+E56+E63</f>
        <v>1950438</v>
      </c>
      <c r="F10" s="148">
        <f t="shared" si="0"/>
        <v>1913359</v>
      </c>
      <c r="G10" s="148">
        <f t="shared" si="0"/>
        <v>1934904</v>
      </c>
      <c r="H10" s="149">
        <f t="shared" si="0"/>
        <v>5798701</v>
      </c>
      <c r="I10" s="149">
        <f t="shared" si="0"/>
        <v>1774928</v>
      </c>
      <c r="J10" s="149">
        <f t="shared" si="0"/>
        <v>5411452</v>
      </c>
      <c r="K10" s="149">
        <f t="shared" si="0"/>
        <v>144239</v>
      </c>
      <c r="L10" s="149">
        <f t="shared" si="0"/>
        <v>7330619</v>
      </c>
      <c r="M10" s="149">
        <f t="shared" si="0"/>
        <v>166012</v>
      </c>
      <c r="N10" s="149">
        <f t="shared" si="0"/>
        <v>232388</v>
      </c>
      <c r="O10" s="149">
        <f t="shared" si="0"/>
        <v>1696054</v>
      </c>
      <c r="P10" s="149">
        <f t="shared" si="0"/>
        <v>2094454</v>
      </c>
      <c r="Q10" s="149">
        <f t="shared" si="0"/>
        <v>527146</v>
      </c>
      <c r="R10" s="149">
        <f t="shared" si="0"/>
        <v>216209</v>
      </c>
      <c r="S10" s="149">
        <f t="shared" si="0"/>
        <v>4552</v>
      </c>
      <c r="T10" s="149">
        <f t="shared" si="0"/>
        <v>747907</v>
      </c>
    </row>
    <row r="11" spans="1:20" ht="15.75">
      <c r="A11" s="150" t="s">
        <v>21</v>
      </c>
      <c r="B11" s="150" t="s">
        <v>22</v>
      </c>
      <c r="C11" s="150"/>
      <c r="D11" s="151">
        <f>D12+D13+D19</f>
        <v>14034309</v>
      </c>
      <c r="E11" s="151">
        <f>E12+E13+E19</f>
        <v>1625495</v>
      </c>
      <c r="F11" s="151">
        <f aca="true" t="shared" si="1" ref="F11:T11">F12+F13+F19</f>
        <v>1625495</v>
      </c>
      <c r="G11" s="151">
        <f t="shared" si="1"/>
        <v>1625495</v>
      </c>
      <c r="H11" s="152">
        <f>H12+H13+H19</f>
        <v>4876485</v>
      </c>
      <c r="I11" s="152">
        <f>I12+I13+I19</f>
        <v>1625495</v>
      </c>
      <c r="J11" s="152">
        <f t="shared" si="1"/>
        <v>5287020</v>
      </c>
      <c r="K11" s="152">
        <f t="shared" si="1"/>
        <v>118449</v>
      </c>
      <c r="L11" s="152">
        <f t="shared" si="1"/>
        <v>7030964</v>
      </c>
      <c r="M11" s="152">
        <f t="shared" si="1"/>
        <v>118449</v>
      </c>
      <c r="N11" s="152">
        <f t="shared" si="1"/>
        <v>118449</v>
      </c>
      <c r="O11" s="152">
        <f t="shared" si="1"/>
        <v>1625496</v>
      </c>
      <c r="P11" s="152">
        <f t="shared" si="1"/>
        <v>1862394</v>
      </c>
      <c r="Q11" s="152">
        <f t="shared" si="1"/>
        <v>264466</v>
      </c>
      <c r="R11" s="152">
        <f t="shared" si="1"/>
        <v>0</v>
      </c>
      <c r="S11" s="152">
        <f t="shared" si="1"/>
        <v>0</v>
      </c>
      <c r="T11" s="152">
        <f t="shared" si="1"/>
        <v>264466</v>
      </c>
    </row>
    <row r="12" spans="1:21" ht="15.75">
      <c r="A12" s="150" t="s">
        <v>23</v>
      </c>
      <c r="B12" s="150" t="s">
        <v>24</v>
      </c>
      <c r="C12" s="150"/>
      <c r="D12" s="153">
        <v>10779039</v>
      </c>
      <c r="E12" s="154">
        <v>1248460</v>
      </c>
      <c r="F12" s="154">
        <v>1248460</v>
      </c>
      <c r="G12" s="154">
        <v>1248460</v>
      </c>
      <c r="H12" s="155">
        <f>E12+F12+G12</f>
        <v>3745380</v>
      </c>
      <c r="I12" s="156">
        <v>1248460</v>
      </c>
      <c r="J12" s="156">
        <v>4060691</v>
      </c>
      <c r="K12" s="156">
        <v>90975</v>
      </c>
      <c r="L12" s="155">
        <f>I12+J12+K12</f>
        <v>5400126</v>
      </c>
      <c r="M12" s="156">
        <v>90975</v>
      </c>
      <c r="N12" s="156">
        <v>90975</v>
      </c>
      <c r="O12" s="156">
        <v>1248460</v>
      </c>
      <c r="P12" s="155">
        <f>M12+N12+O12</f>
        <v>1430410</v>
      </c>
      <c r="Q12" s="156">
        <v>203123</v>
      </c>
      <c r="R12" s="156"/>
      <c r="S12" s="156"/>
      <c r="T12" s="152">
        <f>Q12+R12+S12</f>
        <v>203123</v>
      </c>
      <c r="U12" s="13"/>
    </row>
    <row r="13" spans="1:20" ht="15.75">
      <c r="A13" s="150" t="s">
        <v>25</v>
      </c>
      <c r="B13" s="150" t="s">
        <v>26</v>
      </c>
      <c r="C13" s="150"/>
      <c r="D13" s="151">
        <f>D14+D15+D16+D18+D17</f>
        <v>0</v>
      </c>
      <c r="E13" s="151">
        <f>E14+E15+E16+E18+E17</f>
        <v>0</v>
      </c>
      <c r="F13" s="151">
        <f aca="true" t="shared" si="2" ref="F13:T13">F14+F15+F16+F18+F17</f>
        <v>0</v>
      </c>
      <c r="G13" s="151">
        <f t="shared" si="2"/>
        <v>0</v>
      </c>
      <c r="H13" s="152">
        <f t="shared" si="2"/>
        <v>0</v>
      </c>
      <c r="I13" s="152">
        <f t="shared" si="2"/>
        <v>0</v>
      </c>
      <c r="J13" s="152">
        <f t="shared" si="2"/>
        <v>0</v>
      </c>
      <c r="K13" s="152">
        <f t="shared" si="2"/>
        <v>0</v>
      </c>
      <c r="L13" s="152">
        <f t="shared" si="2"/>
        <v>0</v>
      </c>
      <c r="M13" s="152">
        <f t="shared" si="2"/>
        <v>0</v>
      </c>
      <c r="N13" s="152">
        <f t="shared" si="2"/>
        <v>0</v>
      </c>
      <c r="O13" s="152">
        <f t="shared" si="2"/>
        <v>0</v>
      </c>
      <c r="P13" s="152">
        <f t="shared" si="2"/>
        <v>0</v>
      </c>
      <c r="Q13" s="152">
        <f t="shared" si="2"/>
        <v>0</v>
      </c>
      <c r="R13" s="152">
        <f t="shared" si="2"/>
        <v>0</v>
      </c>
      <c r="S13" s="152">
        <f t="shared" si="2"/>
        <v>0</v>
      </c>
      <c r="T13" s="152">
        <f t="shared" si="2"/>
        <v>0</v>
      </c>
    </row>
    <row r="14" spans="1:20" ht="15.75">
      <c r="A14" s="157"/>
      <c r="B14" s="157" t="s">
        <v>27</v>
      </c>
      <c r="C14" s="157">
        <v>104</v>
      </c>
      <c r="D14" s="153">
        <f aca="true" t="shared" si="3" ref="D14:D19">H14+L14+P14+T14</f>
        <v>0</v>
      </c>
      <c r="E14" s="158"/>
      <c r="F14" s="158"/>
      <c r="G14" s="158"/>
      <c r="H14" s="159">
        <f aca="true" t="shared" si="4" ref="H14:H19">E14+F14+G14</f>
        <v>0</v>
      </c>
      <c r="I14" s="159"/>
      <c r="J14" s="159"/>
      <c r="K14" s="159"/>
      <c r="L14" s="159">
        <f aca="true" t="shared" si="5" ref="L14:L19">I14+J14+K14</f>
        <v>0</v>
      </c>
      <c r="M14" s="159"/>
      <c r="N14" s="159"/>
      <c r="O14" s="159"/>
      <c r="P14" s="159">
        <f aca="true" t="shared" si="6" ref="P14:P19">M14+N14+O14</f>
        <v>0</v>
      </c>
      <c r="Q14" s="159"/>
      <c r="R14" s="159"/>
      <c r="S14" s="159"/>
      <c r="T14" s="159">
        <f aca="true" t="shared" si="7" ref="T14:T19">Q14+R14+S14</f>
        <v>0</v>
      </c>
    </row>
    <row r="15" spans="1:20" ht="15.75">
      <c r="A15" s="157"/>
      <c r="B15" s="157" t="s">
        <v>28</v>
      </c>
      <c r="C15" s="157">
        <v>101</v>
      </c>
      <c r="D15" s="153">
        <f t="shared" si="3"/>
        <v>0</v>
      </c>
      <c r="E15" s="158"/>
      <c r="F15" s="158"/>
      <c r="G15" s="158"/>
      <c r="H15" s="159">
        <f t="shared" si="4"/>
        <v>0</v>
      </c>
      <c r="I15" s="159"/>
      <c r="J15" s="159"/>
      <c r="K15" s="159"/>
      <c r="L15" s="159">
        <f t="shared" si="5"/>
        <v>0</v>
      </c>
      <c r="M15" s="159"/>
      <c r="N15" s="159"/>
      <c r="O15" s="159"/>
      <c r="P15" s="159">
        <f t="shared" si="6"/>
        <v>0</v>
      </c>
      <c r="Q15" s="159"/>
      <c r="R15" s="159"/>
      <c r="S15" s="159"/>
      <c r="T15" s="159">
        <f t="shared" si="7"/>
        <v>0</v>
      </c>
    </row>
    <row r="16" spans="1:20" ht="15.75">
      <c r="A16" s="157"/>
      <c r="B16" s="157" t="s">
        <v>29</v>
      </c>
      <c r="C16" s="157">
        <v>102</v>
      </c>
      <c r="D16" s="153">
        <f t="shared" si="3"/>
        <v>0</v>
      </c>
      <c r="E16" s="158"/>
      <c r="F16" s="158"/>
      <c r="G16" s="158"/>
      <c r="H16" s="159">
        <f t="shared" si="4"/>
        <v>0</v>
      </c>
      <c r="I16" s="159"/>
      <c r="J16" s="159"/>
      <c r="K16" s="159"/>
      <c r="L16" s="159">
        <f t="shared" si="5"/>
        <v>0</v>
      </c>
      <c r="M16" s="159"/>
      <c r="N16" s="159"/>
      <c r="O16" s="159"/>
      <c r="P16" s="159">
        <f t="shared" si="6"/>
        <v>0</v>
      </c>
      <c r="Q16" s="159"/>
      <c r="R16" s="159"/>
      <c r="S16" s="159"/>
      <c r="T16" s="159">
        <f t="shared" si="7"/>
        <v>0</v>
      </c>
    </row>
    <row r="17" spans="1:20" ht="15.75">
      <c r="A17" s="157"/>
      <c r="B17" s="157" t="s">
        <v>136</v>
      </c>
      <c r="C17" s="157"/>
      <c r="D17" s="158">
        <f t="shared" si="3"/>
        <v>0</v>
      </c>
      <c r="E17" s="160"/>
      <c r="F17" s="160"/>
      <c r="G17" s="160"/>
      <c r="H17" s="161">
        <f t="shared" si="4"/>
        <v>0</v>
      </c>
      <c r="I17" s="162"/>
      <c r="J17" s="162"/>
      <c r="K17" s="162"/>
      <c r="L17" s="161">
        <f t="shared" si="5"/>
        <v>0</v>
      </c>
      <c r="M17" s="162"/>
      <c r="N17" s="162"/>
      <c r="O17" s="162"/>
      <c r="P17" s="161">
        <f t="shared" si="6"/>
        <v>0</v>
      </c>
      <c r="Q17" s="162"/>
      <c r="R17" s="162"/>
      <c r="S17" s="159"/>
      <c r="T17" s="159">
        <f t="shared" si="7"/>
        <v>0</v>
      </c>
    </row>
    <row r="18" spans="1:20" ht="15.75">
      <c r="A18" s="157"/>
      <c r="B18" s="157" t="s">
        <v>30</v>
      </c>
      <c r="C18" s="157">
        <v>103</v>
      </c>
      <c r="D18" s="153">
        <f t="shared" si="3"/>
        <v>0</v>
      </c>
      <c r="E18" s="158"/>
      <c r="F18" s="158"/>
      <c r="G18" s="158"/>
      <c r="H18" s="159">
        <f t="shared" si="4"/>
        <v>0</v>
      </c>
      <c r="I18" s="159"/>
      <c r="J18" s="159"/>
      <c r="K18" s="159"/>
      <c r="L18" s="159">
        <f t="shared" si="5"/>
        <v>0</v>
      </c>
      <c r="M18" s="159"/>
      <c r="N18" s="159"/>
      <c r="O18" s="159"/>
      <c r="P18" s="159">
        <f t="shared" si="6"/>
        <v>0</v>
      </c>
      <c r="Q18" s="159"/>
      <c r="R18" s="159"/>
      <c r="S18" s="159"/>
      <c r="T18" s="159">
        <f t="shared" si="7"/>
        <v>0</v>
      </c>
    </row>
    <row r="19" spans="1:21" ht="15.75">
      <c r="A19" s="150" t="s">
        <v>31</v>
      </c>
      <c r="B19" s="150" t="s">
        <v>32</v>
      </c>
      <c r="C19" s="150"/>
      <c r="D19" s="153">
        <f t="shared" si="3"/>
        <v>3255270</v>
      </c>
      <c r="E19" s="154">
        <v>377035</v>
      </c>
      <c r="F19" s="154">
        <v>377035</v>
      </c>
      <c r="G19" s="154">
        <v>377035</v>
      </c>
      <c r="H19" s="155">
        <f t="shared" si="4"/>
        <v>1131105</v>
      </c>
      <c r="I19" s="156">
        <v>377035</v>
      </c>
      <c r="J19" s="156">
        <v>1226329</v>
      </c>
      <c r="K19" s="156">
        <v>27474</v>
      </c>
      <c r="L19" s="155">
        <f t="shared" si="5"/>
        <v>1630838</v>
      </c>
      <c r="M19" s="156">
        <v>27474</v>
      </c>
      <c r="N19" s="156">
        <v>27474</v>
      </c>
      <c r="O19" s="156">
        <v>377036</v>
      </c>
      <c r="P19" s="155">
        <f t="shared" si="6"/>
        <v>431984</v>
      </c>
      <c r="Q19" s="156">
        <v>61343</v>
      </c>
      <c r="R19" s="156"/>
      <c r="S19" s="156"/>
      <c r="T19" s="152">
        <f t="shared" si="7"/>
        <v>61343</v>
      </c>
      <c r="U19" s="13"/>
    </row>
    <row r="20" spans="1:20" ht="15.75">
      <c r="A20" s="150" t="s">
        <v>33</v>
      </c>
      <c r="B20" s="150" t="s">
        <v>34</v>
      </c>
      <c r="C20" s="150"/>
      <c r="D20" s="151">
        <f>D21+D22+D25+D33+D34+D40</f>
        <v>1907372</v>
      </c>
      <c r="E20" s="151">
        <f aca="true" t="shared" si="8" ref="E20:T20">E21+E22+E25+E33+E34+E40</f>
        <v>324943</v>
      </c>
      <c r="F20" s="151">
        <f t="shared" si="8"/>
        <v>272864</v>
      </c>
      <c r="G20" s="151">
        <f t="shared" si="8"/>
        <v>309409</v>
      </c>
      <c r="H20" s="152">
        <f>H21+H22+H25+H33+H34+H40</f>
        <v>907216</v>
      </c>
      <c r="I20" s="152">
        <f t="shared" si="8"/>
        <v>149433</v>
      </c>
      <c r="J20" s="152">
        <f t="shared" si="8"/>
        <v>109432</v>
      </c>
      <c r="K20" s="152">
        <f t="shared" si="8"/>
        <v>25790</v>
      </c>
      <c r="L20" s="152">
        <f t="shared" si="8"/>
        <v>284655</v>
      </c>
      <c r="M20" s="152">
        <f t="shared" si="8"/>
        <v>47563</v>
      </c>
      <c r="N20" s="152">
        <f t="shared" si="8"/>
        <v>113939</v>
      </c>
      <c r="O20" s="152">
        <f t="shared" si="8"/>
        <v>70558</v>
      </c>
      <c r="P20" s="152">
        <f t="shared" si="8"/>
        <v>232060</v>
      </c>
      <c r="Q20" s="152">
        <f t="shared" si="8"/>
        <v>262680</v>
      </c>
      <c r="R20" s="152">
        <f t="shared" si="8"/>
        <v>216209</v>
      </c>
      <c r="S20" s="152">
        <f t="shared" si="8"/>
        <v>4552</v>
      </c>
      <c r="T20" s="152">
        <f t="shared" si="8"/>
        <v>483441</v>
      </c>
    </row>
    <row r="21" spans="1:20" ht="15.75">
      <c r="A21" s="150" t="s">
        <v>35</v>
      </c>
      <c r="B21" s="150" t="s">
        <v>36</v>
      </c>
      <c r="C21" s="150"/>
      <c r="D21" s="153">
        <f>H21+L21+P21+T21</f>
        <v>8604</v>
      </c>
      <c r="E21" s="163"/>
      <c r="F21" s="163">
        <v>2868</v>
      </c>
      <c r="G21" s="163"/>
      <c r="H21" s="161">
        <f>E21+F21+G21</f>
        <v>2868</v>
      </c>
      <c r="I21" s="164"/>
      <c r="J21" s="164">
        <v>2868</v>
      </c>
      <c r="K21" s="164"/>
      <c r="L21" s="161">
        <f>I21+J21+K21</f>
        <v>2868</v>
      </c>
      <c r="M21" s="164"/>
      <c r="N21" s="164"/>
      <c r="O21" s="164">
        <v>2868</v>
      </c>
      <c r="P21" s="161">
        <f>M21+N21+O21</f>
        <v>2868</v>
      </c>
      <c r="Q21" s="164"/>
      <c r="R21" s="164"/>
      <c r="S21" s="164"/>
      <c r="T21" s="152">
        <f>Q21+R21+S21</f>
        <v>0</v>
      </c>
    </row>
    <row r="22" spans="1:20" ht="15.75">
      <c r="A22" s="150" t="s">
        <v>37</v>
      </c>
      <c r="B22" s="150" t="s">
        <v>38</v>
      </c>
      <c r="C22" s="150"/>
      <c r="D22" s="151">
        <f>D23+D24</f>
        <v>0</v>
      </c>
      <c r="E22" s="151">
        <f aca="true" t="shared" si="9" ref="E22:T22">E23+E24</f>
        <v>0</v>
      </c>
      <c r="F22" s="151">
        <f t="shared" si="9"/>
        <v>0</v>
      </c>
      <c r="G22" s="151">
        <f t="shared" si="9"/>
        <v>0</v>
      </c>
      <c r="H22" s="152">
        <f t="shared" si="9"/>
        <v>0</v>
      </c>
      <c r="I22" s="152">
        <f t="shared" si="9"/>
        <v>0</v>
      </c>
      <c r="J22" s="152">
        <f t="shared" si="9"/>
        <v>0</v>
      </c>
      <c r="K22" s="152">
        <f t="shared" si="9"/>
        <v>0</v>
      </c>
      <c r="L22" s="152">
        <f t="shared" si="9"/>
        <v>0</v>
      </c>
      <c r="M22" s="152">
        <f t="shared" si="9"/>
        <v>0</v>
      </c>
      <c r="N22" s="152">
        <f t="shared" si="9"/>
        <v>0</v>
      </c>
      <c r="O22" s="152">
        <f t="shared" si="9"/>
        <v>0</v>
      </c>
      <c r="P22" s="152">
        <f t="shared" si="9"/>
        <v>0</v>
      </c>
      <c r="Q22" s="152">
        <f t="shared" si="9"/>
        <v>0</v>
      </c>
      <c r="R22" s="152">
        <f t="shared" si="9"/>
        <v>0</v>
      </c>
      <c r="S22" s="152">
        <f t="shared" si="9"/>
        <v>0</v>
      </c>
      <c r="T22" s="152">
        <f t="shared" si="9"/>
        <v>0</v>
      </c>
    </row>
    <row r="23" spans="1:20" ht="15.75">
      <c r="A23" s="157"/>
      <c r="B23" s="157" t="s">
        <v>39</v>
      </c>
      <c r="C23" s="157">
        <v>104</v>
      </c>
      <c r="D23" s="153">
        <f aca="true" t="shared" si="10" ref="D23:D32">H23+L23+P23+T23</f>
        <v>0</v>
      </c>
      <c r="E23" s="158"/>
      <c r="F23" s="158"/>
      <c r="G23" s="158"/>
      <c r="H23" s="159">
        <f>E23+F23+G23</f>
        <v>0</v>
      </c>
      <c r="I23" s="159"/>
      <c r="J23" s="159"/>
      <c r="K23" s="159"/>
      <c r="L23" s="159">
        <f>I23+J23+K23</f>
        <v>0</v>
      </c>
      <c r="M23" s="159"/>
      <c r="N23" s="159"/>
      <c r="O23" s="159"/>
      <c r="P23" s="159">
        <f>M23+N23+O23</f>
        <v>0</v>
      </c>
      <c r="Q23" s="159"/>
      <c r="R23" s="159"/>
      <c r="S23" s="159"/>
      <c r="T23" s="159">
        <f>Q23+R23+S23</f>
        <v>0</v>
      </c>
    </row>
    <row r="24" spans="1:20" ht="15.75">
      <c r="A24" s="157"/>
      <c r="B24" s="157" t="s">
        <v>40</v>
      </c>
      <c r="C24" s="157">
        <v>125</v>
      </c>
      <c r="D24" s="153">
        <f t="shared" si="10"/>
        <v>0</v>
      </c>
      <c r="E24" s="158"/>
      <c r="F24" s="158"/>
      <c r="G24" s="158"/>
      <c r="H24" s="159">
        <f>E24+F24+G24</f>
        <v>0</v>
      </c>
      <c r="I24" s="159"/>
      <c r="J24" s="159"/>
      <c r="K24" s="159"/>
      <c r="L24" s="159">
        <f>I24+J24+K24</f>
        <v>0</v>
      </c>
      <c r="M24" s="159"/>
      <c r="N24" s="159"/>
      <c r="O24" s="159"/>
      <c r="P24" s="159">
        <f>M24+N24+O24</f>
        <v>0</v>
      </c>
      <c r="Q24" s="159"/>
      <c r="R24" s="159"/>
      <c r="S24" s="159"/>
      <c r="T24" s="159">
        <f>Q24+R24+S24</f>
        <v>0</v>
      </c>
    </row>
    <row r="25" spans="1:20" ht="15.75">
      <c r="A25" s="150" t="s">
        <v>41</v>
      </c>
      <c r="B25" s="150" t="s">
        <v>42</v>
      </c>
      <c r="C25" s="150"/>
      <c r="D25" s="178">
        <f>D26+D27+D28+D29+D30+D31+D32</f>
        <v>1743227</v>
      </c>
      <c r="E25" s="178">
        <f aca="true" t="shared" si="11" ref="E25:T25">E26+E27+E28+E29+E30+E31+E32</f>
        <v>324943</v>
      </c>
      <c r="F25" s="178">
        <f t="shared" si="11"/>
        <v>255742</v>
      </c>
      <c r="G25" s="178">
        <f t="shared" si="11"/>
        <v>282947</v>
      </c>
      <c r="H25" s="179">
        <f t="shared" si="11"/>
        <v>863632</v>
      </c>
      <c r="I25" s="179">
        <f t="shared" si="11"/>
        <v>135179</v>
      </c>
      <c r="J25" s="179">
        <f t="shared" si="11"/>
        <v>60291</v>
      </c>
      <c r="K25" s="179">
        <f t="shared" si="11"/>
        <v>0</v>
      </c>
      <c r="L25" s="179">
        <f t="shared" si="11"/>
        <v>195470</v>
      </c>
      <c r="M25" s="179">
        <f t="shared" si="11"/>
        <v>33309</v>
      </c>
      <c r="N25" s="179">
        <f t="shared" si="11"/>
        <v>113939</v>
      </c>
      <c r="O25" s="179">
        <f t="shared" si="11"/>
        <v>67690</v>
      </c>
      <c r="P25" s="179">
        <f t="shared" si="11"/>
        <v>214938</v>
      </c>
      <c r="Q25" s="179">
        <f t="shared" si="11"/>
        <v>262680</v>
      </c>
      <c r="R25" s="179">
        <f t="shared" si="11"/>
        <v>201955</v>
      </c>
      <c r="S25" s="179">
        <f t="shared" si="11"/>
        <v>4552</v>
      </c>
      <c r="T25" s="179">
        <f t="shared" si="11"/>
        <v>469187</v>
      </c>
    </row>
    <row r="26" spans="1:20" ht="15.75">
      <c r="A26" s="157"/>
      <c r="B26" s="157" t="s">
        <v>43</v>
      </c>
      <c r="C26" s="157" t="s">
        <v>44</v>
      </c>
      <c r="D26" s="173">
        <f t="shared" si="10"/>
        <v>1688669</v>
      </c>
      <c r="E26" s="174">
        <v>320397</v>
      </c>
      <c r="F26" s="174">
        <v>251196</v>
      </c>
      <c r="G26" s="174">
        <v>278401</v>
      </c>
      <c r="H26" s="175">
        <f aca="true" t="shared" si="12" ref="H26:H33">E26+F26+G26</f>
        <v>849994</v>
      </c>
      <c r="I26" s="176">
        <v>130633</v>
      </c>
      <c r="J26" s="176">
        <v>55745</v>
      </c>
      <c r="K26" s="175">
        <v>0</v>
      </c>
      <c r="L26" s="175">
        <f aca="true" t="shared" si="13" ref="L26:L33">I26+J26+K26</f>
        <v>186378</v>
      </c>
      <c r="M26" s="175">
        <v>24217</v>
      </c>
      <c r="N26" s="175">
        <v>109393</v>
      </c>
      <c r="O26" s="176">
        <v>63144</v>
      </c>
      <c r="P26" s="175">
        <f aca="true" t="shared" si="14" ref="P26:P33">M26+N26+O26</f>
        <v>196754</v>
      </c>
      <c r="Q26" s="176">
        <v>258134</v>
      </c>
      <c r="R26" s="176">
        <v>197409</v>
      </c>
      <c r="S26" s="176"/>
      <c r="T26" s="175">
        <f aca="true" t="shared" si="15" ref="T26:T33">Q26+R26+S26</f>
        <v>455543</v>
      </c>
    </row>
    <row r="27" spans="1:20" ht="15.75">
      <c r="A27" s="157"/>
      <c r="B27" s="157" t="s">
        <v>45</v>
      </c>
      <c r="C27" s="157" t="s">
        <v>46</v>
      </c>
      <c r="D27" s="173">
        <f t="shared" si="10"/>
        <v>0</v>
      </c>
      <c r="E27" s="174"/>
      <c r="F27" s="174"/>
      <c r="G27" s="174"/>
      <c r="H27" s="175">
        <f t="shared" si="12"/>
        <v>0</v>
      </c>
      <c r="I27" s="175"/>
      <c r="J27" s="175"/>
      <c r="K27" s="175"/>
      <c r="L27" s="175">
        <f t="shared" si="13"/>
        <v>0</v>
      </c>
      <c r="M27" s="175"/>
      <c r="N27" s="175"/>
      <c r="O27" s="175"/>
      <c r="P27" s="175">
        <f t="shared" si="14"/>
        <v>0</v>
      </c>
      <c r="Q27" s="175"/>
      <c r="R27" s="175"/>
      <c r="S27" s="175"/>
      <c r="T27" s="175">
        <f t="shared" si="15"/>
        <v>0</v>
      </c>
    </row>
    <row r="28" spans="1:20" ht="15.75">
      <c r="A28" s="157"/>
      <c r="B28" s="157" t="s">
        <v>47</v>
      </c>
      <c r="C28" s="157">
        <v>108</v>
      </c>
      <c r="D28" s="173">
        <f t="shared" si="10"/>
        <v>0</v>
      </c>
      <c r="E28" s="174"/>
      <c r="F28" s="174"/>
      <c r="G28" s="174"/>
      <c r="H28" s="175">
        <f t="shared" si="12"/>
        <v>0</v>
      </c>
      <c r="I28" s="175"/>
      <c r="J28" s="175"/>
      <c r="K28" s="175"/>
      <c r="L28" s="175">
        <f t="shared" si="13"/>
        <v>0</v>
      </c>
      <c r="M28" s="175"/>
      <c r="N28" s="175"/>
      <c r="O28" s="175"/>
      <c r="P28" s="175">
        <f t="shared" si="14"/>
        <v>0</v>
      </c>
      <c r="Q28" s="175"/>
      <c r="R28" s="175"/>
      <c r="S28" s="175"/>
      <c r="T28" s="175">
        <f t="shared" si="15"/>
        <v>0</v>
      </c>
    </row>
    <row r="29" spans="1:20" ht="15.75">
      <c r="A29" s="157"/>
      <c r="B29" s="157" t="s">
        <v>48</v>
      </c>
      <c r="C29" s="157">
        <v>109</v>
      </c>
      <c r="D29" s="173">
        <f t="shared" si="10"/>
        <v>54558</v>
      </c>
      <c r="E29" s="177">
        <v>4546</v>
      </c>
      <c r="F29" s="177">
        <v>4546</v>
      </c>
      <c r="G29" s="177">
        <v>4546</v>
      </c>
      <c r="H29" s="175">
        <f t="shared" si="12"/>
        <v>13638</v>
      </c>
      <c r="I29" s="175">
        <v>4546</v>
      </c>
      <c r="J29" s="175">
        <v>4546</v>
      </c>
      <c r="K29" s="175"/>
      <c r="L29" s="175">
        <f t="shared" si="13"/>
        <v>9092</v>
      </c>
      <c r="M29" s="175">
        <v>9092</v>
      </c>
      <c r="N29" s="175">
        <v>4546</v>
      </c>
      <c r="O29" s="175">
        <v>4546</v>
      </c>
      <c r="P29" s="175">
        <f t="shared" si="14"/>
        <v>18184</v>
      </c>
      <c r="Q29" s="175">
        <v>4546</v>
      </c>
      <c r="R29" s="175">
        <v>4546</v>
      </c>
      <c r="S29" s="175">
        <v>4552</v>
      </c>
      <c r="T29" s="175">
        <f t="shared" si="15"/>
        <v>13644</v>
      </c>
    </row>
    <row r="30" spans="1:20" ht="15.75">
      <c r="A30" s="157"/>
      <c r="B30" s="157" t="s">
        <v>49</v>
      </c>
      <c r="C30" s="157">
        <v>110</v>
      </c>
      <c r="D30" s="173">
        <f t="shared" si="10"/>
        <v>0</v>
      </c>
      <c r="E30" s="177"/>
      <c r="F30" s="177"/>
      <c r="G30" s="177"/>
      <c r="H30" s="175">
        <f t="shared" si="12"/>
        <v>0</v>
      </c>
      <c r="I30" s="176"/>
      <c r="J30" s="176"/>
      <c r="K30" s="175"/>
      <c r="L30" s="175">
        <f t="shared" si="13"/>
        <v>0</v>
      </c>
      <c r="M30" s="175"/>
      <c r="N30" s="175"/>
      <c r="O30" s="176"/>
      <c r="P30" s="175">
        <f t="shared" si="14"/>
        <v>0</v>
      </c>
      <c r="Q30" s="176"/>
      <c r="R30" s="176"/>
      <c r="S30" s="176"/>
      <c r="T30" s="175">
        <f t="shared" si="15"/>
        <v>0</v>
      </c>
    </row>
    <row r="31" spans="1:20" ht="15.75">
      <c r="A31" s="157"/>
      <c r="B31" s="157" t="s">
        <v>50</v>
      </c>
      <c r="C31" s="157">
        <v>126</v>
      </c>
      <c r="D31" s="173">
        <f t="shared" si="10"/>
        <v>0</v>
      </c>
      <c r="E31" s="174"/>
      <c r="F31" s="174"/>
      <c r="G31" s="174"/>
      <c r="H31" s="175">
        <f t="shared" si="12"/>
        <v>0</v>
      </c>
      <c r="I31" s="175"/>
      <c r="J31" s="175"/>
      <c r="K31" s="175"/>
      <c r="L31" s="175">
        <f t="shared" si="13"/>
        <v>0</v>
      </c>
      <c r="M31" s="175"/>
      <c r="N31" s="175"/>
      <c r="O31" s="175"/>
      <c r="P31" s="175">
        <f t="shared" si="14"/>
        <v>0</v>
      </c>
      <c r="Q31" s="175"/>
      <c r="R31" s="175"/>
      <c r="S31" s="175"/>
      <c r="T31" s="175">
        <f t="shared" si="15"/>
        <v>0</v>
      </c>
    </row>
    <row r="32" spans="1:20" ht="15.75">
      <c r="A32" s="157"/>
      <c r="B32" s="157" t="s">
        <v>51</v>
      </c>
      <c r="C32" s="157">
        <v>127</v>
      </c>
      <c r="D32" s="173">
        <f t="shared" si="10"/>
        <v>0</v>
      </c>
      <c r="E32" s="174"/>
      <c r="F32" s="174"/>
      <c r="G32" s="174"/>
      <c r="H32" s="175">
        <f t="shared" si="12"/>
        <v>0</v>
      </c>
      <c r="I32" s="175"/>
      <c r="J32" s="175"/>
      <c r="K32" s="175"/>
      <c r="L32" s="175">
        <f t="shared" si="13"/>
        <v>0</v>
      </c>
      <c r="M32" s="175"/>
      <c r="N32" s="175"/>
      <c r="O32" s="175"/>
      <c r="P32" s="175">
        <f t="shared" si="14"/>
        <v>0</v>
      </c>
      <c r="Q32" s="175"/>
      <c r="R32" s="175"/>
      <c r="S32" s="175"/>
      <c r="T32" s="175">
        <f t="shared" si="15"/>
        <v>0</v>
      </c>
    </row>
    <row r="33" spans="1:20" ht="15.75">
      <c r="A33" s="150" t="s">
        <v>52</v>
      </c>
      <c r="B33" s="150" t="s">
        <v>53</v>
      </c>
      <c r="C33" s="150"/>
      <c r="D33" s="178">
        <f>H33+L33+P33+T33</f>
        <v>0</v>
      </c>
      <c r="E33" s="178"/>
      <c r="F33" s="178"/>
      <c r="G33" s="178"/>
      <c r="H33" s="179">
        <f t="shared" si="12"/>
        <v>0</v>
      </c>
      <c r="I33" s="179"/>
      <c r="J33" s="179"/>
      <c r="K33" s="179"/>
      <c r="L33" s="179">
        <f t="shared" si="13"/>
        <v>0</v>
      </c>
      <c r="M33" s="179"/>
      <c r="N33" s="179"/>
      <c r="O33" s="179"/>
      <c r="P33" s="179">
        <f t="shared" si="14"/>
        <v>0</v>
      </c>
      <c r="Q33" s="179"/>
      <c r="R33" s="179"/>
      <c r="S33" s="179"/>
      <c r="T33" s="179">
        <f t="shared" si="15"/>
        <v>0</v>
      </c>
    </row>
    <row r="34" spans="1:20" ht="15.75">
      <c r="A34" s="150" t="s">
        <v>54</v>
      </c>
      <c r="B34" s="150" t="s">
        <v>55</v>
      </c>
      <c r="C34" s="150"/>
      <c r="D34" s="151">
        <f>D35+D36+D37+D38+D39</f>
        <v>46945</v>
      </c>
      <c r="E34" s="151">
        <f aca="true" t="shared" si="16" ref="E34:T34">E35+E36+E37+E38+E39</f>
        <v>0</v>
      </c>
      <c r="F34" s="151">
        <f t="shared" si="16"/>
        <v>0</v>
      </c>
      <c r="G34" s="151">
        <f t="shared" si="16"/>
        <v>672</v>
      </c>
      <c r="H34" s="152">
        <f>H35+H36+H37+H38+H39</f>
        <v>672</v>
      </c>
      <c r="I34" s="152">
        <f t="shared" si="16"/>
        <v>0</v>
      </c>
      <c r="J34" s="152">
        <f t="shared" si="16"/>
        <v>46273</v>
      </c>
      <c r="K34" s="152">
        <f t="shared" si="16"/>
        <v>0</v>
      </c>
      <c r="L34" s="152">
        <f t="shared" si="16"/>
        <v>46273</v>
      </c>
      <c r="M34" s="152">
        <f t="shared" si="16"/>
        <v>0</v>
      </c>
      <c r="N34" s="152">
        <f t="shared" si="16"/>
        <v>0</v>
      </c>
      <c r="O34" s="152">
        <f t="shared" si="16"/>
        <v>0</v>
      </c>
      <c r="P34" s="152">
        <f t="shared" si="16"/>
        <v>0</v>
      </c>
      <c r="Q34" s="152">
        <f t="shared" si="16"/>
        <v>0</v>
      </c>
      <c r="R34" s="152">
        <f t="shared" si="16"/>
        <v>0</v>
      </c>
      <c r="S34" s="152">
        <f t="shared" si="16"/>
        <v>0</v>
      </c>
      <c r="T34" s="152">
        <f t="shared" si="16"/>
        <v>0</v>
      </c>
    </row>
    <row r="35" spans="1:20" ht="15">
      <c r="A35" s="157"/>
      <c r="B35" s="157" t="s">
        <v>56</v>
      </c>
      <c r="C35" s="157">
        <v>111</v>
      </c>
      <c r="D35" s="165">
        <f>H35+L35+P35+T35</f>
        <v>1345</v>
      </c>
      <c r="E35" s="158"/>
      <c r="F35" s="158"/>
      <c r="G35" s="158">
        <v>672</v>
      </c>
      <c r="H35" s="159">
        <f>E35+F35+G35</f>
        <v>672</v>
      </c>
      <c r="I35" s="159"/>
      <c r="J35" s="159">
        <v>673</v>
      </c>
      <c r="K35" s="159"/>
      <c r="L35" s="159">
        <f>I35+J35+K35</f>
        <v>673</v>
      </c>
      <c r="M35" s="159"/>
      <c r="N35" s="159"/>
      <c r="O35" s="159"/>
      <c r="P35" s="159">
        <f>M35+N35+O35</f>
        <v>0</v>
      </c>
      <c r="Q35" s="159"/>
      <c r="R35" s="159"/>
      <c r="S35" s="159"/>
      <c r="T35" s="159">
        <f>Q35+R35+S35</f>
        <v>0</v>
      </c>
    </row>
    <row r="36" spans="1:20" ht="15">
      <c r="A36" s="157"/>
      <c r="B36" s="157" t="s">
        <v>57</v>
      </c>
      <c r="C36" s="157">
        <v>105</v>
      </c>
      <c r="D36" s="165">
        <f>H36+L36+P36+T36</f>
        <v>0</v>
      </c>
      <c r="E36" s="158"/>
      <c r="F36" s="158"/>
      <c r="G36" s="158"/>
      <c r="H36" s="159">
        <f>E36+F36+G36</f>
        <v>0</v>
      </c>
      <c r="I36" s="159"/>
      <c r="J36" s="159"/>
      <c r="K36" s="159"/>
      <c r="L36" s="159">
        <f>I36+J36+K36</f>
        <v>0</v>
      </c>
      <c r="M36" s="159"/>
      <c r="N36" s="159"/>
      <c r="O36" s="159"/>
      <c r="P36" s="159">
        <f>M36+N36+O36</f>
        <v>0</v>
      </c>
      <c r="Q36" s="159"/>
      <c r="R36" s="159"/>
      <c r="S36" s="159"/>
      <c r="T36" s="159">
        <f>Q36+R36+S36</f>
        <v>0</v>
      </c>
    </row>
    <row r="37" spans="1:20" ht="15">
      <c r="A37" s="157"/>
      <c r="B37" s="157" t="s">
        <v>58</v>
      </c>
      <c r="C37" s="157">
        <v>106</v>
      </c>
      <c r="D37" s="165">
        <f>H37+L37+P37+T37</f>
        <v>0</v>
      </c>
      <c r="E37" s="158"/>
      <c r="F37" s="158"/>
      <c r="G37" s="158"/>
      <c r="H37" s="159">
        <f>E37+F37+G37</f>
        <v>0</v>
      </c>
      <c r="I37" s="159"/>
      <c r="J37" s="159"/>
      <c r="K37" s="159"/>
      <c r="L37" s="159">
        <f>I37+J37+K37</f>
        <v>0</v>
      </c>
      <c r="M37" s="159"/>
      <c r="N37" s="159"/>
      <c r="O37" s="159"/>
      <c r="P37" s="159">
        <f>M37+N37+O37</f>
        <v>0</v>
      </c>
      <c r="Q37" s="159"/>
      <c r="R37" s="159"/>
      <c r="S37" s="159"/>
      <c r="T37" s="159">
        <f>Q37+R37+S37</f>
        <v>0</v>
      </c>
    </row>
    <row r="38" spans="1:20" ht="15">
      <c r="A38" s="157"/>
      <c r="B38" s="157" t="s">
        <v>59</v>
      </c>
      <c r="C38" s="157">
        <v>128</v>
      </c>
      <c r="D38" s="165">
        <f>H38+L38+P38+T38</f>
        <v>0</v>
      </c>
      <c r="E38" s="158"/>
      <c r="F38" s="158"/>
      <c r="G38" s="158"/>
      <c r="H38" s="159">
        <f>E38+F38+G38</f>
        <v>0</v>
      </c>
      <c r="I38" s="159"/>
      <c r="J38" s="159"/>
      <c r="K38" s="159"/>
      <c r="L38" s="159">
        <f>I38+J38+K38</f>
        <v>0</v>
      </c>
      <c r="M38" s="159"/>
      <c r="N38" s="159"/>
      <c r="O38" s="159"/>
      <c r="P38" s="159">
        <f>M38+N38+O38</f>
        <v>0</v>
      </c>
      <c r="Q38" s="159"/>
      <c r="R38" s="159"/>
      <c r="S38" s="159"/>
      <c r="T38" s="159">
        <f>Q38+R38+S38</f>
        <v>0</v>
      </c>
    </row>
    <row r="39" spans="1:20" ht="15">
      <c r="A39" s="157"/>
      <c r="B39" s="157" t="s">
        <v>60</v>
      </c>
      <c r="C39" s="157">
        <v>129</v>
      </c>
      <c r="D39" s="165">
        <f>H39+L39+P39+T39</f>
        <v>45600</v>
      </c>
      <c r="E39" s="160"/>
      <c r="F39" s="160"/>
      <c r="G39" s="160"/>
      <c r="H39" s="166">
        <f>E39+F39+G39</f>
        <v>0</v>
      </c>
      <c r="I39" s="162"/>
      <c r="J39" s="162">
        <v>45600</v>
      </c>
      <c r="K39" s="162"/>
      <c r="L39" s="166">
        <f>I39+J39+K39</f>
        <v>45600</v>
      </c>
      <c r="M39" s="162"/>
      <c r="N39" s="162"/>
      <c r="O39" s="162"/>
      <c r="P39" s="166">
        <f>M39+N39+O39</f>
        <v>0</v>
      </c>
      <c r="Q39" s="162"/>
      <c r="R39" s="162"/>
      <c r="S39" s="159"/>
      <c r="T39" s="159">
        <f>Q39+R39+S39</f>
        <v>0</v>
      </c>
    </row>
    <row r="40" spans="1:20" ht="15.75">
      <c r="A40" s="150" t="s">
        <v>61</v>
      </c>
      <c r="B40" s="150" t="s">
        <v>62</v>
      </c>
      <c r="C40" s="150"/>
      <c r="D40" s="151">
        <f>D41+D42+D43+D44+D45+D46+D47+D48+D49+D50+D51+D52</f>
        <v>108596</v>
      </c>
      <c r="E40" s="151">
        <f aca="true" t="shared" si="17" ref="E40:T40">E41+E42+E43+E44+E45+E46+E47+E48+E49+E50+E51+E52</f>
        <v>0</v>
      </c>
      <c r="F40" s="151">
        <f t="shared" si="17"/>
        <v>14254</v>
      </c>
      <c r="G40" s="151">
        <f t="shared" si="17"/>
        <v>25790</v>
      </c>
      <c r="H40" s="152">
        <f>H41+H42+H43+H44+H45+H46+H47+H48+H49+H50+H51+H52</f>
        <v>40044</v>
      </c>
      <c r="I40" s="152">
        <f t="shared" si="17"/>
        <v>14254</v>
      </c>
      <c r="J40" s="152">
        <f t="shared" si="17"/>
        <v>0</v>
      </c>
      <c r="K40" s="152">
        <f t="shared" si="17"/>
        <v>25790</v>
      </c>
      <c r="L40" s="152">
        <f t="shared" si="17"/>
        <v>40044</v>
      </c>
      <c r="M40" s="152">
        <f t="shared" si="17"/>
        <v>14254</v>
      </c>
      <c r="N40" s="152">
        <f t="shared" si="17"/>
        <v>0</v>
      </c>
      <c r="O40" s="152">
        <f t="shared" si="17"/>
        <v>0</v>
      </c>
      <c r="P40" s="152">
        <f t="shared" si="17"/>
        <v>14254</v>
      </c>
      <c r="Q40" s="152">
        <f t="shared" si="17"/>
        <v>0</v>
      </c>
      <c r="R40" s="152">
        <f t="shared" si="17"/>
        <v>14254</v>
      </c>
      <c r="S40" s="152">
        <f t="shared" si="17"/>
        <v>0</v>
      </c>
      <c r="T40" s="152">
        <f t="shared" si="17"/>
        <v>14254</v>
      </c>
    </row>
    <row r="41" spans="1:20" ht="15">
      <c r="A41" s="157"/>
      <c r="B41" s="157" t="s">
        <v>63</v>
      </c>
      <c r="C41" s="157">
        <v>130</v>
      </c>
      <c r="D41" s="165">
        <f>H41+L41+P41+T41</f>
        <v>0</v>
      </c>
      <c r="E41" s="158"/>
      <c r="F41" s="158"/>
      <c r="G41" s="158"/>
      <c r="H41" s="159">
        <f aca="true" t="shared" si="18" ref="H41:H51">E41+F41+G41</f>
        <v>0</v>
      </c>
      <c r="I41" s="159"/>
      <c r="J41" s="159"/>
      <c r="K41" s="159"/>
      <c r="L41" s="159">
        <f aca="true" t="shared" si="19" ref="L41:L52">I41+J41+K41</f>
        <v>0</v>
      </c>
      <c r="M41" s="159"/>
      <c r="N41" s="159"/>
      <c r="O41" s="159"/>
      <c r="P41" s="159">
        <f aca="true" t="shared" si="20" ref="P41:P52">M41+N41+O41</f>
        <v>0</v>
      </c>
      <c r="Q41" s="159"/>
      <c r="R41" s="159"/>
      <c r="S41" s="159"/>
      <c r="T41" s="159">
        <f aca="true" t="shared" si="21" ref="T41:T52">Q41+R41+S41</f>
        <v>0</v>
      </c>
    </row>
    <row r="42" spans="1:20" ht="15">
      <c r="A42" s="157"/>
      <c r="B42" s="157" t="s">
        <v>64</v>
      </c>
      <c r="C42" s="157">
        <v>131</v>
      </c>
      <c r="D42" s="165">
        <f aca="true" t="shared" si="22" ref="D42:D52">H42+L42+P42+T42</f>
        <v>0</v>
      </c>
      <c r="E42" s="158"/>
      <c r="F42" s="158"/>
      <c r="G42" s="158"/>
      <c r="H42" s="159">
        <f t="shared" si="18"/>
        <v>0</v>
      </c>
      <c r="I42" s="159"/>
      <c r="J42" s="159"/>
      <c r="K42" s="159"/>
      <c r="L42" s="159">
        <f t="shared" si="19"/>
        <v>0</v>
      </c>
      <c r="M42" s="159"/>
      <c r="N42" s="159"/>
      <c r="O42" s="159"/>
      <c r="P42" s="159">
        <f t="shared" si="20"/>
        <v>0</v>
      </c>
      <c r="Q42" s="159"/>
      <c r="R42" s="159"/>
      <c r="S42" s="159"/>
      <c r="T42" s="159">
        <f t="shared" si="21"/>
        <v>0</v>
      </c>
    </row>
    <row r="43" spans="1:20" ht="15">
      <c r="A43" s="157"/>
      <c r="B43" s="157" t="s">
        <v>65</v>
      </c>
      <c r="C43" s="157">
        <v>132</v>
      </c>
      <c r="D43" s="165">
        <f t="shared" si="22"/>
        <v>0</v>
      </c>
      <c r="E43" s="158"/>
      <c r="F43" s="158"/>
      <c r="G43" s="158"/>
      <c r="H43" s="159">
        <f t="shared" si="18"/>
        <v>0</v>
      </c>
      <c r="I43" s="159"/>
      <c r="J43" s="159"/>
      <c r="K43" s="159"/>
      <c r="L43" s="159">
        <f t="shared" si="19"/>
        <v>0</v>
      </c>
      <c r="M43" s="159"/>
      <c r="N43" s="159"/>
      <c r="O43" s="159"/>
      <c r="P43" s="159">
        <f t="shared" si="20"/>
        <v>0</v>
      </c>
      <c r="Q43" s="159"/>
      <c r="R43" s="159"/>
      <c r="S43" s="159"/>
      <c r="T43" s="159">
        <f t="shared" si="21"/>
        <v>0</v>
      </c>
    </row>
    <row r="44" spans="1:20" ht="15">
      <c r="A44" s="157"/>
      <c r="B44" s="157" t="s">
        <v>66</v>
      </c>
      <c r="C44" s="157">
        <v>133</v>
      </c>
      <c r="D44" s="165">
        <f t="shared" si="22"/>
        <v>0</v>
      </c>
      <c r="E44" s="158"/>
      <c r="F44" s="158"/>
      <c r="G44" s="158"/>
      <c r="H44" s="159">
        <f t="shared" si="18"/>
        <v>0</v>
      </c>
      <c r="I44" s="159"/>
      <c r="J44" s="159"/>
      <c r="K44" s="159"/>
      <c r="L44" s="159">
        <f t="shared" si="19"/>
        <v>0</v>
      </c>
      <c r="M44" s="159"/>
      <c r="N44" s="159"/>
      <c r="O44" s="159"/>
      <c r="P44" s="159">
        <f t="shared" si="20"/>
        <v>0</v>
      </c>
      <c r="Q44" s="159"/>
      <c r="R44" s="159"/>
      <c r="S44" s="159"/>
      <c r="T44" s="159">
        <f t="shared" si="21"/>
        <v>0</v>
      </c>
    </row>
    <row r="45" spans="1:20" ht="15">
      <c r="A45" s="157"/>
      <c r="B45" s="157" t="s">
        <v>67</v>
      </c>
      <c r="C45" s="157">
        <v>134</v>
      </c>
      <c r="D45" s="165">
        <f t="shared" si="22"/>
        <v>0</v>
      </c>
      <c r="E45" s="158"/>
      <c r="F45" s="158"/>
      <c r="G45" s="158"/>
      <c r="H45" s="159">
        <f t="shared" si="18"/>
        <v>0</v>
      </c>
      <c r="I45" s="159"/>
      <c r="J45" s="159"/>
      <c r="K45" s="159"/>
      <c r="L45" s="159">
        <f t="shared" si="19"/>
        <v>0</v>
      </c>
      <c r="M45" s="159"/>
      <c r="N45" s="159"/>
      <c r="O45" s="159"/>
      <c r="P45" s="159">
        <f t="shared" si="20"/>
        <v>0</v>
      </c>
      <c r="Q45" s="159"/>
      <c r="R45" s="159"/>
      <c r="S45" s="159"/>
      <c r="T45" s="159">
        <f t="shared" si="21"/>
        <v>0</v>
      </c>
    </row>
    <row r="46" spans="1:20" ht="15">
      <c r="A46" s="167"/>
      <c r="B46" s="157" t="s">
        <v>68</v>
      </c>
      <c r="C46" s="157">
        <v>135</v>
      </c>
      <c r="D46" s="165">
        <f t="shared" si="22"/>
        <v>0</v>
      </c>
      <c r="E46" s="158"/>
      <c r="F46" s="158"/>
      <c r="G46" s="158"/>
      <c r="H46" s="159">
        <f t="shared" si="18"/>
        <v>0</v>
      </c>
      <c r="I46" s="159"/>
      <c r="J46" s="159"/>
      <c r="K46" s="159"/>
      <c r="L46" s="159">
        <f t="shared" si="19"/>
        <v>0</v>
      </c>
      <c r="M46" s="159"/>
      <c r="N46" s="159"/>
      <c r="O46" s="159"/>
      <c r="P46" s="159">
        <f t="shared" si="20"/>
        <v>0</v>
      </c>
      <c r="Q46" s="159"/>
      <c r="R46" s="159"/>
      <c r="S46" s="159"/>
      <c r="T46" s="159">
        <f t="shared" si="21"/>
        <v>0</v>
      </c>
    </row>
    <row r="47" spans="1:20" ht="15">
      <c r="A47" s="157"/>
      <c r="B47" s="157" t="s">
        <v>69</v>
      </c>
      <c r="C47" s="157">
        <v>136</v>
      </c>
      <c r="D47" s="165">
        <f t="shared" si="22"/>
        <v>57016</v>
      </c>
      <c r="E47" s="160"/>
      <c r="F47" s="160">
        <v>14254</v>
      </c>
      <c r="G47" s="160"/>
      <c r="H47" s="159">
        <f>E47+F47+G47</f>
        <v>14254</v>
      </c>
      <c r="I47" s="159">
        <v>14254</v>
      </c>
      <c r="J47" s="159"/>
      <c r="K47" s="159"/>
      <c r="L47" s="159">
        <f t="shared" si="19"/>
        <v>14254</v>
      </c>
      <c r="M47" s="159">
        <v>14254</v>
      </c>
      <c r="N47" s="159"/>
      <c r="O47" s="159"/>
      <c r="P47" s="159">
        <f t="shared" si="20"/>
        <v>14254</v>
      </c>
      <c r="Q47" s="159"/>
      <c r="R47" s="159">
        <v>14254</v>
      </c>
      <c r="S47" s="159"/>
      <c r="T47" s="159">
        <f t="shared" si="21"/>
        <v>14254</v>
      </c>
    </row>
    <row r="48" spans="1:20" ht="15">
      <c r="A48" s="157"/>
      <c r="B48" s="157" t="s">
        <v>70</v>
      </c>
      <c r="C48" s="157">
        <v>137</v>
      </c>
      <c r="D48" s="165">
        <f t="shared" si="22"/>
        <v>0</v>
      </c>
      <c r="E48" s="158"/>
      <c r="F48" s="158"/>
      <c r="G48" s="158"/>
      <c r="H48" s="159">
        <f t="shared" si="18"/>
        <v>0</v>
      </c>
      <c r="I48" s="159"/>
      <c r="J48" s="159"/>
      <c r="K48" s="159"/>
      <c r="L48" s="159">
        <f t="shared" si="19"/>
        <v>0</v>
      </c>
      <c r="M48" s="159"/>
      <c r="N48" s="159"/>
      <c r="O48" s="159"/>
      <c r="P48" s="159">
        <f t="shared" si="20"/>
        <v>0</v>
      </c>
      <c r="Q48" s="159"/>
      <c r="R48" s="159"/>
      <c r="S48" s="159"/>
      <c r="T48" s="159">
        <f t="shared" si="21"/>
        <v>0</v>
      </c>
    </row>
    <row r="49" spans="1:20" ht="15">
      <c r="A49" s="157"/>
      <c r="B49" s="157" t="s">
        <v>71</v>
      </c>
      <c r="C49" s="157">
        <v>138</v>
      </c>
      <c r="D49" s="165">
        <f t="shared" si="22"/>
        <v>0</v>
      </c>
      <c r="E49" s="158"/>
      <c r="F49" s="158"/>
      <c r="G49" s="158"/>
      <c r="H49" s="159">
        <f t="shared" si="18"/>
        <v>0</v>
      </c>
      <c r="I49" s="159"/>
      <c r="J49" s="159"/>
      <c r="K49" s="159"/>
      <c r="L49" s="159">
        <f t="shared" si="19"/>
        <v>0</v>
      </c>
      <c r="M49" s="159"/>
      <c r="N49" s="159"/>
      <c r="O49" s="159"/>
      <c r="P49" s="159">
        <f t="shared" si="20"/>
        <v>0</v>
      </c>
      <c r="Q49" s="159"/>
      <c r="R49" s="159"/>
      <c r="S49" s="159"/>
      <c r="T49" s="159">
        <f t="shared" si="21"/>
        <v>0</v>
      </c>
    </row>
    <row r="50" spans="1:20" ht="15">
      <c r="A50" s="157"/>
      <c r="B50" s="157" t="s">
        <v>72</v>
      </c>
      <c r="C50" s="157">
        <v>104</v>
      </c>
      <c r="D50" s="165">
        <f t="shared" si="22"/>
        <v>0</v>
      </c>
      <c r="E50" s="158"/>
      <c r="F50" s="158"/>
      <c r="G50" s="158"/>
      <c r="H50" s="159">
        <f t="shared" si="18"/>
        <v>0</v>
      </c>
      <c r="I50" s="159"/>
      <c r="J50" s="159"/>
      <c r="K50" s="159"/>
      <c r="L50" s="159">
        <f t="shared" si="19"/>
        <v>0</v>
      </c>
      <c r="M50" s="159"/>
      <c r="N50" s="159"/>
      <c r="O50" s="159"/>
      <c r="P50" s="159">
        <f t="shared" si="20"/>
        <v>0</v>
      </c>
      <c r="Q50" s="159"/>
      <c r="R50" s="159"/>
      <c r="S50" s="159"/>
      <c r="T50" s="159">
        <f t="shared" si="21"/>
        <v>0</v>
      </c>
    </row>
    <row r="51" spans="1:20" ht="15">
      <c r="A51" s="157"/>
      <c r="B51" s="157" t="s">
        <v>73</v>
      </c>
      <c r="C51" s="157">
        <v>139</v>
      </c>
      <c r="D51" s="165">
        <f t="shared" si="22"/>
        <v>0</v>
      </c>
      <c r="E51" s="158"/>
      <c r="F51" s="158"/>
      <c r="G51" s="158"/>
      <c r="H51" s="159">
        <f t="shared" si="18"/>
        <v>0</v>
      </c>
      <c r="I51" s="159"/>
      <c r="J51" s="159"/>
      <c r="K51" s="159"/>
      <c r="L51" s="159">
        <f t="shared" si="19"/>
        <v>0</v>
      </c>
      <c r="M51" s="159"/>
      <c r="N51" s="159"/>
      <c r="O51" s="159"/>
      <c r="P51" s="159">
        <f t="shared" si="20"/>
        <v>0</v>
      </c>
      <c r="Q51" s="159"/>
      <c r="R51" s="159"/>
      <c r="S51" s="159"/>
      <c r="T51" s="159">
        <f t="shared" si="21"/>
        <v>0</v>
      </c>
    </row>
    <row r="52" spans="1:20" ht="15">
      <c r="A52" s="157"/>
      <c r="B52" s="157" t="s">
        <v>74</v>
      </c>
      <c r="C52" s="157">
        <v>140</v>
      </c>
      <c r="D52" s="165">
        <f t="shared" si="22"/>
        <v>51580</v>
      </c>
      <c r="E52" s="160"/>
      <c r="F52" s="160"/>
      <c r="G52" s="160">
        <v>25790</v>
      </c>
      <c r="H52" s="166">
        <f>E52+F52+G52</f>
        <v>25790</v>
      </c>
      <c r="I52" s="162"/>
      <c r="J52" s="162"/>
      <c r="K52" s="162">
        <v>25790</v>
      </c>
      <c r="L52" s="166">
        <f t="shared" si="19"/>
        <v>25790</v>
      </c>
      <c r="M52" s="162"/>
      <c r="N52" s="162"/>
      <c r="O52" s="162"/>
      <c r="P52" s="166">
        <f t="shared" si="20"/>
        <v>0</v>
      </c>
      <c r="Q52" s="162"/>
      <c r="R52" s="162"/>
      <c r="S52" s="162"/>
      <c r="T52" s="159">
        <f t="shared" si="21"/>
        <v>0</v>
      </c>
    </row>
    <row r="53" spans="1:20" ht="15.75">
      <c r="A53" s="150" t="s">
        <v>75</v>
      </c>
      <c r="B53" s="150" t="s">
        <v>76</v>
      </c>
      <c r="C53" s="150">
        <v>241</v>
      </c>
      <c r="D53" s="151">
        <f>H53+L53+P53+T53</f>
        <v>0</v>
      </c>
      <c r="E53" s="151"/>
      <c r="F53" s="151"/>
      <c r="G53" s="151"/>
      <c r="H53" s="152">
        <f>E53+F53+G53</f>
        <v>0</v>
      </c>
      <c r="I53" s="152"/>
      <c r="J53" s="152"/>
      <c r="K53" s="152"/>
      <c r="L53" s="152">
        <f>I53+J53+K53</f>
        <v>0</v>
      </c>
      <c r="M53" s="152"/>
      <c r="N53" s="152"/>
      <c r="O53" s="152"/>
      <c r="P53" s="152">
        <f>M53+N53+O53</f>
        <v>0</v>
      </c>
      <c r="Q53" s="152"/>
      <c r="R53" s="152"/>
      <c r="S53" s="152"/>
      <c r="T53" s="152">
        <f>Q53+R53+S53</f>
        <v>0</v>
      </c>
    </row>
    <row r="54" spans="1:20" ht="15.75">
      <c r="A54" s="150" t="s">
        <v>77</v>
      </c>
      <c r="B54" s="150" t="s">
        <v>78</v>
      </c>
      <c r="C54" s="150">
        <v>242</v>
      </c>
      <c r="D54" s="151">
        <f>H54+L54+P54+T54</f>
        <v>0</v>
      </c>
      <c r="E54" s="151"/>
      <c r="F54" s="151"/>
      <c r="G54" s="151"/>
      <c r="H54" s="152">
        <f>E54+F54+G54</f>
        <v>0</v>
      </c>
      <c r="I54" s="152"/>
      <c r="J54" s="152"/>
      <c r="K54" s="152"/>
      <c r="L54" s="152">
        <f>I54+J54+K54</f>
        <v>0</v>
      </c>
      <c r="M54" s="152"/>
      <c r="N54" s="152"/>
      <c r="O54" s="152"/>
      <c r="P54" s="152">
        <f>M54+N54+O54</f>
        <v>0</v>
      </c>
      <c r="Q54" s="152"/>
      <c r="R54" s="152"/>
      <c r="S54" s="152"/>
      <c r="T54" s="152">
        <f>Q54+R54+S54</f>
        <v>0</v>
      </c>
    </row>
    <row r="55" spans="1:20" ht="15.75">
      <c r="A55" s="150" t="s">
        <v>79</v>
      </c>
      <c r="B55" s="150" t="s">
        <v>80</v>
      </c>
      <c r="C55" s="150">
        <v>251</v>
      </c>
      <c r="D55" s="151">
        <f>H55+L55+P55+T55</f>
        <v>0</v>
      </c>
      <c r="E55" s="151"/>
      <c r="F55" s="151"/>
      <c r="G55" s="151"/>
      <c r="H55" s="152">
        <f>E55+F55+G55</f>
        <v>0</v>
      </c>
      <c r="I55" s="152"/>
      <c r="J55" s="152"/>
      <c r="K55" s="152"/>
      <c r="L55" s="152">
        <f>I55+J55+K55</f>
        <v>0</v>
      </c>
      <c r="M55" s="152"/>
      <c r="N55" s="152"/>
      <c r="O55" s="152"/>
      <c r="P55" s="152">
        <f>M55+N55+O55</f>
        <v>0</v>
      </c>
      <c r="Q55" s="152"/>
      <c r="R55" s="152"/>
      <c r="S55" s="152"/>
      <c r="T55" s="152">
        <f>Q55+R55+S55</f>
        <v>0</v>
      </c>
    </row>
    <row r="56" spans="1:20" ht="15.75">
      <c r="A56" s="150" t="s">
        <v>81</v>
      </c>
      <c r="B56" s="150" t="s">
        <v>82</v>
      </c>
      <c r="C56" s="150"/>
      <c r="D56" s="151">
        <f>D57+D58+D59+D60+D61+D62</f>
        <v>0</v>
      </c>
      <c r="E56" s="151">
        <f aca="true" t="shared" si="23" ref="E56:T56">E57+E58+E59+E60+E61+E62</f>
        <v>0</v>
      </c>
      <c r="F56" s="151">
        <f t="shared" si="23"/>
        <v>0</v>
      </c>
      <c r="G56" s="151">
        <f t="shared" si="23"/>
        <v>0</v>
      </c>
      <c r="H56" s="152">
        <f t="shared" si="23"/>
        <v>0</v>
      </c>
      <c r="I56" s="152">
        <f t="shared" si="23"/>
        <v>0</v>
      </c>
      <c r="J56" s="152">
        <f t="shared" si="23"/>
        <v>0</v>
      </c>
      <c r="K56" s="152">
        <f t="shared" si="23"/>
        <v>0</v>
      </c>
      <c r="L56" s="152">
        <f t="shared" si="23"/>
        <v>0</v>
      </c>
      <c r="M56" s="152">
        <f t="shared" si="23"/>
        <v>0</v>
      </c>
      <c r="N56" s="152">
        <f t="shared" si="23"/>
        <v>0</v>
      </c>
      <c r="O56" s="152">
        <f t="shared" si="23"/>
        <v>0</v>
      </c>
      <c r="P56" s="152">
        <f t="shared" si="23"/>
        <v>0</v>
      </c>
      <c r="Q56" s="152">
        <f t="shared" si="23"/>
        <v>0</v>
      </c>
      <c r="R56" s="152">
        <f t="shared" si="23"/>
        <v>0</v>
      </c>
      <c r="S56" s="152">
        <f t="shared" si="23"/>
        <v>0</v>
      </c>
      <c r="T56" s="152">
        <f t="shared" si="23"/>
        <v>0</v>
      </c>
    </row>
    <row r="57" spans="1:20" ht="15">
      <c r="A57" s="157"/>
      <c r="B57" s="157" t="s">
        <v>83</v>
      </c>
      <c r="C57" s="157">
        <v>113</v>
      </c>
      <c r="D57" s="158">
        <f>H57+L57+P57+T57</f>
        <v>0</v>
      </c>
      <c r="E57" s="158"/>
      <c r="F57" s="158"/>
      <c r="G57" s="158"/>
      <c r="H57" s="159">
        <f aca="true" t="shared" si="24" ref="H57:H62">E57+F57+G57</f>
        <v>0</v>
      </c>
      <c r="I57" s="159"/>
      <c r="J57" s="159"/>
      <c r="K57" s="159"/>
      <c r="L57" s="159">
        <f aca="true" t="shared" si="25" ref="L57:L62">I57+J57+K57</f>
        <v>0</v>
      </c>
      <c r="M57" s="159"/>
      <c r="N57" s="159"/>
      <c r="O57" s="159"/>
      <c r="P57" s="159">
        <f aca="true" t="shared" si="26" ref="P57:P62">M57+N57+O57</f>
        <v>0</v>
      </c>
      <c r="Q57" s="159"/>
      <c r="R57" s="159"/>
      <c r="S57" s="159"/>
      <c r="T57" s="159">
        <f aca="true" t="shared" si="27" ref="T57:T62">Q57+R57+S57</f>
        <v>0</v>
      </c>
    </row>
    <row r="58" spans="1:20" ht="15">
      <c r="A58" s="157"/>
      <c r="B58" s="157" t="s">
        <v>84</v>
      </c>
      <c r="C58" s="157">
        <v>114</v>
      </c>
      <c r="D58" s="158">
        <f aca="true" t="shared" si="28" ref="D58:D71">H58+L58+P58+T58</f>
        <v>0</v>
      </c>
      <c r="E58" s="158"/>
      <c r="F58" s="158"/>
      <c r="G58" s="158"/>
      <c r="H58" s="159">
        <f t="shared" si="24"/>
        <v>0</v>
      </c>
      <c r="I58" s="159"/>
      <c r="J58" s="159"/>
      <c r="K58" s="159"/>
      <c r="L58" s="159">
        <f t="shared" si="25"/>
        <v>0</v>
      </c>
      <c r="M58" s="159"/>
      <c r="N58" s="159"/>
      <c r="O58" s="159"/>
      <c r="P58" s="159">
        <f t="shared" si="26"/>
        <v>0</v>
      </c>
      <c r="Q58" s="159"/>
      <c r="R58" s="159"/>
      <c r="S58" s="159"/>
      <c r="T58" s="159">
        <f t="shared" si="27"/>
        <v>0</v>
      </c>
    </row>
    <row r="59" spans="1:20" ht="15">
      <c r="A59" s="157"/>
      <c r="B59" s="157" t="s">
        <v>85</v>
      </c>
      <c r="C59" s="157">
        <v>115</v>
      </c>
      <c r="D59" s="158">
        <f t="shared" si="28"/>
        <v>0</v>
      </c>
      <c r="E59" s="158"/>
      <c r="F59" s="158"/>
      <c r="G59" s="158"/>
      <c r="H59" s="159">
        <f t="shared" si="24"/>
        <v>0</v>
      </c>
      <c r="I59" s="159"/>
      <c r="J59" s="159"/>
      <c r="K59" s="159"/>
      <c r="L59" s="159">
        <f t="shared" si="25"/>
        <v>0</v>
      </c>
      <c r="M59" s="159"/>
      <c r="N59" s="159"/>
      <c r="O59" s="159"/>
      <c r="P59" s="159">
        <f t="shared" si="26"/>
        <v>0</v>
      </c>
      <c r="Q59" s="159"/>
      <c r="R59" s="159"/>
      <c r="S59" s="159"/>
      <c r="T59" s="159">
        <f t="shared" si="27"/>
        <v>0</v>
      </c>
    </row>
    <row r="60" spans="1:20" ht="15">
      <c r="A60" s="157"/>
      <c r="B60" s="157" t="s">
        <v>86</v>
      </c>
      <c r="C60" s="157">
        <v>141</v>
      </c>
      <c r="D60" s="158">
        <f t="shared" si="28"/>
        <v>0</v>
      </c>
      <c r="E60" s="158"/>
      <c r="F60" s="158"/>
      <c r="G60" s="158"/>
      <c r="H60" s="159">
        <f t="shared" si="24"/>
        <v>0</v>
      </c>
      <c r="I60" s="159"/>
      <c r="J60" s="159"/>
      <c r="K60" s="159"/>
      <c r="L60" s="159">
        <f t="shared" si="25"/>
        <v>0</v>
      </c>
      <c r="M60" s="159"/>
      <c r="N60" s="159"/>
      <c r="O60" s="159"/>
      <c r="P60" s="159">
        <f t="shared" si="26"/>
        <v>0</v>
      </c>
      <c r="Q60" s="159"/>
      <c r="R60" s="159"/>
      <c r="S60" s="159"/>
      <c r="T60" s="159">
        <f t="shared" si="27"/>
        <v>0</v>
      </c>
    </row>
    <row r="61" spans="1:20" ht="15">
      <c r="A61" s="157"/>
      <c r="B61" s="157" t="s">
        <v>87</v>
      </c>
      <c r="C61" s="157">
        <v>142</v>
      </c>
      <c r="D61" s="158">
        <f t="shared" si="28"/>
        <v>0</v>
      </c>
      <c r="E61" s="158"/>
      <c r="F61" s="158"/>
      <c r="G61" s="158"/>
      <c r="H61" s="159">
        <f t="shared" si="24"/>
        <v>0</v>
      </c>
      <c r="I61" s="159"/>
      <c r="J61" s="159"/>
      <c r="K61" s="159"/>
      <c r="L61" s="159">
        <f t="shared" si="25"/>
        <v>0</v>
      </c>
      <c r="M61" s="159"/>
      <c r="N61" s="159"/>
      <c r="O61" s="159"/>
      <c r="P61" s="159">
        <f t="shared" si="26"/>
        <v>0</v>
      </c>
      <c r="Q61" s="159"/>
      <c r="R61" s="159"/>
      <c r="S61" s="159"/>
      <c r="T61" s="159">
        <f t="shared" si="27"/>
        <v>0</v>
      </c>
    </row>
    <row r="62" spans="1:20" ht="15">
      <c r="A62" s="157" t="s">
        <v>88</v>
      </c>
      <c r="B62" s="157" t="s">
        <v>89</v>
      </c>
      <c r="C62" s="157">
        <v>263</v>
      </c>
      <c r="D62" s="158">
        <f t="shared" si="28"/>
        <v>0</v>
      </c>
      <c r="E62" s="158"/>
      <c r="F62" s="158"/>
      <c r="G62" s="158"/>
      <c r="H62" s="159">
        <f t="shared" si="24"/>
        <v>0</v>
      </c>
      <c r="I62" s="159"/>
      <c r="J62" s="159"/>
      <c r="K62" s="159"/>
      <c r="L62" s="159">
        <f t="shared" si="25"/>
        <v>0</v>
      </c>
      <c r="M62" s="159"/>
      <c r="N62" s="159"/>
      <c r="O62" s="159"/>
      <c r="P62" s="159">
        <f t="shared" si="26"/>
        <v>0</v>
      </c>
      <c r="Q62" s="159"/>
      <c r="R62" s="159"/>
      <c r="S62" s="159"/>
      <c r="T62" s="159">
        <f t="shared" si="27"/>
        <v>0</v>
      </c>
    </row>
    <row r="63" spans="1:20" ht="15.75">
      <c r="A63" s="150" t="s">
        <v>90</v>
      </c>
      <c r="B63" s="150" t="s">
        <v>91</v>
      </c>
      <c r="C63" s="150"/>
      <c r="D63" s="151">
        <f>D64+D65+D66+D67+D68+D69+D70+D71</f>
        <v>30000</v>
      </c>
      <c r="E63" s="151">
        <f aca="true" t="shared" si="29" ref="E63:T63">E64+E65+E66+E67+E68+E69+E70+E71</f>
        <v>0</v>
      </c>
      <c r="F63" s="151">
        <f t="shared" si="29"/>
        <v>15000</v>
      </c>
      <c r="G63" s="151">
        <f t="shared" si="29"/>
        <v>0</v>
      </c>
      <c r="H63" s="152">
        <f t="shared" si="29"/>
        <v>15000</v>
      </c>
      <c r="I63" s="152">
        <f t="shared" si="29"/>
        <v>0</v>
      </c>
      <c r="J63" s="152">
        <f t="shared" si="29"/>
        <v>15000</v>
      </c>
      <c r="K63" s="152">
        <f t="shared" si="29"/>
        <v>0</v>
      </c>
      <c r="L63" s="152">
        <f t="shared" si="29"/>
        <v>15000</v>
      </c>
      <c r="M63" s="152">
        <f t="shared" si="29"/>
        <v>0</v>
      </c>
      <c r="N63" s="152">
        <f t="shared" si="29"/>
        <v>0</v>
      </c>
      <c r="O63" s="152">
        <f t="shared" si="29"/>
        <v>0</v>
      </c>
      <c r="P63" s="152">
        <f t="shared" si="29"/>
        <v>0</v>
      </c>
      <c r="Q63" s="152">
        <f t="shared" si="29"/>
        <v>0</v>
      </c>
      <c r="R63" s="152">
        <f t="shared" si="29"/>
        <v>0</v>
      </c>
      <c r="S63" s="152">
        <f t="shared" si="29"/>
        <v>0</v>
      </c>
      <c r="T63" s="152">
        <f t="shared" si="29"/>
        <v>0</v>
      </c>
    </row>
    <row r="64" spans="1:20" ht="15.75">
      <c r="A64" s="157"/>
      <c r="B64" s="157" t="s">
        <v>92</v>
      </c>
      <c r="C64" s="157">
        <v>143</v>
      </c>
      <c r="D64" s="158">
        <v>30000</v>
      </c>
      <c r="E64" s="158"/>
      <c r="F64" s="160">
        <v>15000</v>
      </c>
      <c r="G64" s="160"/>
      <c r="H64" s="161">
        <f>E64+F64+G64</f>
        <v>15000</v>
      </c>
      <c r="I64" s="162"/>
      <c r="J64" s="162">
        <v>15000</v>
      </c>
      <c r="K64" s="162"/>
      <c r="L64" s="161">
        <f>I64+J64+K64</f>
        <v>15000</v>
      </c>
      <c r="M64" s="162"/>
      <c r="N64" s="162"/>
      <c r="O64" s="162"/>
      <c r="P64" s="161">
        <f>M64+N64+O64</f>
        <v>0</v>
      </c>
      <c r="Q64" s="162"/>
      <c r="R64" s="159"/>
      <c r="S64" s="159"/>
      <c r="T64" s="159">
        <f aca="true" t="shared" si="30" ref="T64:T71">Q64+R64+S64</f>
        <v>0</v>
      </c>
    </row>
    <row r="65" spans="1:20" ht="15">
      <c r="A65" s="157"/>
      <c r="B65" s="157" t="s">
        <v>93</v>
      </c>
      <c r="C65" s="157">
        <v>144</v>
      </c>
      <c r="D65" s="158">
        <f t="shared" si="28"/>
        <v>0</v>
      </c>
      <c r="E65" s="158"/>
      <c r="F65" s="158"/>
      <c r="G65" s="158"/>
      <c r="H65" s="159">
        <f aca="true" t="shared" si="31" ref="H65:H71">E65+F65+G65</f>
        <v>0</v>
      </c>
      <c r="I65" s="159"/>
      <c r="J65" s="159"/>
      <c r="K65" s="159"/>
      <c r="L65" s="159">
        <f aca="true" t="shared" si="32" ref="L65:L71">I65+J65+K65</f>
        <v>0</v>
      </c>
      <c r="M65" s="159"/>
      <c r="N65" s="159"/>
      <c r="O65" s="159"/>
      <c r="P65" s="159">
        <f aca="true" t="shared" si="33" ref="P65:P71">M65+N65+O65</f>
        <v>0</v>
      </c>
      <c r="Q65" s="159"/>
      <c r="R65" s="159"/>
      <c r="S65" s="159"/>
      <c r="T65" s="159">
        <f t="shared" si="30"/>
        <v>0</v>
      </c>
    </row>
    <row r="66" spans="1:20" ht="15">
      <c r="A66" s="157"/>
      <c r="B66" s="157" t="s">
        <v>94</v>
      </c>
      <c r="C66" s="157">
        <v>145</v>
      </c>
      <c r="D66" s="158">
        <f t="shared" si="28"/>
        <v>0</v>
      </c>
      <c r="E66" s="158"/>
      <c r="F66" s="158"/>
      <c r="G66" s="158"/>
      <c r="H66" s="159">
        <f t="shared" si="31"/>
        <v>0</v>
      </c>
      <c r="I66" s="159"/>
      <c r="J66" s="159"/>
      <c r="K66" s="159"/>
      <c r="L66" s="159">
        <f t="shared" si="32"/>
        <v>0</v>
      </c>
      <c r="M66" s="159"/>
      <c r="N66" s="159"/>
      <c r="O66" s="159"/>
      <c r="P66" s="159">
        <f t="shared" si="33"/>
        <v>0</v>
      </c>
      <c r="Q66" s="159"/>
      <c r="R66" s="159"/>
      <c r="S66" s="159"/>
      <c r="T66" s="159">
        <f t="shared" si="30"/>
        <v>0</v>
      </c>
    </row>
    <row r="67" spans="1:20" ht="15">
      <c r="A67" s="157"/>
      <c r="B67" s="157" t="s">
        <v>95</v>
      </c>
      <c r="C67" s="157">
        <v>146</v>
      </c>
      <c r="D67" s="158">
        <f t="shared" si="28"/>
        <v>0</v>
      </c>
      <c r="E67" s="158"/>
      <c r="F67" s="158"/>
      <c r="G67" s="158"/>
      <c r="H67" s="159">
        <f t="shared" si="31"/>
        <v>0</v>
      </c>
      <c r="I67" s="159"/>
      <c r="J67" s="159"/>
      <c r="K67" s="159"/>
      <c r="L67" s="159">
        <f t="shared" si="32"/>
        <v>0</v>
      </c>
      <c r="M67" s="159"/>
      <c r="N67" s="159"/>
      <c r="O67" s="159"/>
      <c r="P67" s="159">
        <f t="shared" si="33"/>
        <v>0</v>
      </c>
      <c r="Q67" s="159"/>
      <c r="R67" s="159"/>
      <c r="S67" s="159"/>
      <c r="T67" s="159">
        <f t="shared" si="30"/>
        <v>0</v>
      </c>
    </row>
    <row r="68" spans="1:20" ht="15">
      <c r="A68" s="157"/>
      <c r="B68" s="157" t="s">
        <v>96</v>
      </c>
      <c r="C68" s="157">
        <v>147</v>
      </c>
      <c r="D68" s="158">
        <f t="shared" si="28"/>
        <v>0</v>
      </c>
      <c r="E68" s="158"/>
      <c r="F68" s="158"/>
      <c r="G68" s="158"/>
      <c r="H68" s="159">
        <f t="shared" si="31"/>
        <v>0</v>
      </c>
      <c r="I68" s="159"/>
      <c r="J68" s="159"/>
      <c r="K68" s="159"/>
      <c r="L68" s="159">
        <f t="shared" si="32"/>
        <v>0</v>
      </c>
      <c r="M68" s="159"/>
      <c r="N68" s="159"/>
      <c r="O68" s="159"/>
      <c r="P68" s="159">
        <f t="shared" si="33"/>
        <v>0</v>
      </c>
      <c r="Q68" s="159"/>
      <c r="R68" s="159"/>
      <c r="S68" s="159"/>
      <c r="T68" s="159">
        <f t="shared" si="30"/>
        <v>0</v>
      </c>
    </row>
    <row r="69" spans="1:20" ht="15">
      <c r="A69" s="157"/>
      <c r="B69" s="157" t="s">
        <v>97</v>
      </c>
      <c r="C69" s="157">
        <v>148</v>
      </c>
      <c r="D69" s="158">
        <f t="shared" si="28"/>
        <v>0</v>
      </c>
      <c r="E69" s="158"/>
      <c r="F69" s="158"/>
      <c r="G69" s="158"/>
      <c r="H69" s="159">
        <f t="shared" si="31"/>
        <v>0</v>
      </c>
      <c r="I69" s="159"/>
      <c r="J69" s="159"/>
      <c r="K69" s="159"/>
      <c r="L69" s="159">
        <f t="shared" si="32"/>
        <v>0</v>
      </c>
      <c r="M69" s="159"/>
      <c r="N69" s="159"/>
      <c r="O69" s="159"/>
      <c r="P69" s="159">
        <f t="shared" si="33"/>
        <v>0</v>
      </c>
      <c r="Q69" s="159"/>
      <c r="R69" s="159"/>
      <c r="S69" s="159"/>
      <c r="T69" s="159">
        <f t="shared" si="30"/>
        <v>0</v>
      </c>
    </row>
    <row r="70" spans="1:20" ht="15">
      <c r="A70" s="157"/>
      <c r="B70" s="157" t="s">
        <v>98</v>
      </c>
      <c r="C70" s="157">
        <v>149</v>
      </c>
      <c r="D70" s="158">
        <f t="shared" si="28"/>
        <v>0</v>
      </c>
      <c r="E70" s="158"/>
      <c r="F70" s="158"/>
      <c r="G70" s="158"/>
      <c r="H70" s="159">
        <f t="shared" si="31"/>
        <v>0</v>
      </c>
      <c r="I70" s="159"/>
      <c r="J70" s="159"/>
      <c r="K70" s="159"/>
      <c r="L70" s="159">
        <f t="shared" si="32"/>
        <v>0</v>
      </c>
      <c r="M70" s="159"/>
      <c r="N70" s="159"/>
      <c r="O70" s="159"/>
      <c r="P70" s="159">
        <f t="shared" si="33"/>
        <v>0</v>
      </c>
      <c r="Q70" s="159"/>
      <c r="R70" s="159"/>
      <c r="S70" s="159"/>
      <c r="T70" s="159">
        <f t="shared" si="30"/>
        <v>0</v>
      </c>
    </row>
    <row r="71" spans="1:20" ht="15">
      <c r="A71" s="157"/>
      <c r="B71" s="157" t="s">
        <v>99</v>
      </c>
      <c r="C71" s="157">
        <v>150</v>
      </c>
      <c r="D71" s="158">
        <f t="shared" si="28"/>
        <v>0</v>
      </c>
      <c r="E71" s="158"/>
      <c r="F71" s="158"/>
      <c r="G71" s="158"/>
      <c r="H71" s="159">
        <f t="shared" si="31"/>
        <v>0</v>
      </c>
      <c r="I71" s="159"/>
      <c r="J71" s="159"/>
      <c r="K71" s="159"/>
      <c r="L71" s="159">
        <f t="shared" si="32"/>
        <v>0</v>
      </c>
      <c r="M71" s="159"/>
      <c r="N71" s="159"/>
      <c r="O71" s="159"/>
      <c r="P71" s="159">
        <f t="shared" si="33"/>
        <v>0</v>
      </c>
      <c r="Q71" s="159"/>
      <c r="R71" s="159"/>
      <c r="S71" s="159"/>
      <c r="T71" s="159">
        <f t="shared" si="30"/>
        <v>0</v>
      </c>
    </row>
    <row r="72" spans="1:20" ht="15.75">
      <c r="A72" s="150" t="s">
        <v>100</v>
      </c>
      <c r="B72" s="150" t="s">
        <v>101</v>
      </c>
      <c r="C72" s="150">
        <v>181</v>
      </c>
      <c r="D72" s="151">
        <f>D73+D74+D75</f>
        <v>0</v>
      </c>
      <c r="E72" s="151">
        <f aca="true" t="shared" si="34" ref="E72:T72">E73+E74+E75</f>
        <v>0</v>
      </c>
      <c r="F72" s="151">
        <f t="shared" si="34"/>
        <v>0</v>
      </c>
      <c r="G72" s="151">
        <f t="shared" si="34"/>
        <v>0</v>
      </c>
      <c r="H72" s="152">
        <f t="shared" si="34"/>
        <v>0</v>
      </c>
      <c r="I72" s="152">
        <f t="shared" si="34"/>
        <v>0</v>
      </c>
      <c r="J72" s="152">
        <f t="shared" si="34"/>
        <v>0</v>
      </c>
      <c r="K72" s="152">
        <f t="shared" si="34"/>
        <v>0</v>
      </c>
      <c r="L72" s="152">
        <f t="shared" si="34"/>
        <v>0</v>
      </c>
      <c r="M72" s="152">
        <f t="shared" si="34"/>
        <v>0</v>
      </c>
      <c r="N72" s="152">
        <f t="shared" si="34"/>
        <v>0</v>
      </c>
      <c r="O72" s="152">
        <f t="shared" si="34"/>
        <v>0</v>
      </c>
      <c r="P72" s="152">
        <f t="shared" si="34"/>
        <v>0</v>
      </c>
      <c r="Q72" s="152">
        <f t="shared" si="34"/>
        <v>0</v>
      </c>
      <c r="R72" s="152">
        <f t="shared" si="34"/>
        <v>0</v>
      </c>
      <c r="S72" s="152">
        <f t="shared" si="34"/>
        <v>0</v>
      </c>
      <c r="T72" s="152">
        <f t="shared" si="34"/>
        <v>0</v>
      </c>
    </row>
    <row r="73" spans="1:20" ht="15">
      <c r="A73" s="157"/>
      <c r="B73" s="157" t="s">
        <v>102</v>
      </c>
      <c r="C73" s="157">
        <v>116</v>
      </c>
      <c r="D73" s="158">
        <f>H73+L73+P73+T73</f>
        <v>0</v>
      </c>
      <c r="E73" s="158"/>
      <c r="F73" s="158"/>
      <c r="G73" s="158"/>
      <c r="H73" s="159">
        <f>E73+F73+G73</f>
        <v>0</v>
      </c>
      <c r="I73" s="159"/>
      <c r="J73" s="159"/>
      <c r="K73" s="159"/>
      <c r="L73" s="159">
        <f>I73+J73+K73</f>
        <v>0</v>
      </c>
      <c r="M73" s="159"/>
      <c r="N73" s="159"/>
      <c r="O73" s="159"/>
      <c r="P73" s="159">
        <f>M73+N73+O73</f>
        <v>0</v>
      </c>
      <c r="Q73" s="159"/>
      <c r="R73" s="159"/>
      <c r="S73" s="159"/>
      <c r="T73" s="159">
        <f>Q73+R73+S73</f>
        <v>0</v>
      </c>
    </row>
    <row r="74" spans="1:20" ht="15">
      <c r="A74" s="157"/>
      <c r="B74" s="157" t="s">
        <v>103</v>
      </c>
      <c r="C74" s="157">
        <v>118</v>
      </c>
      <c r="D74" s="158">
        <f>H74+L74+P74+T74</f>
        <v>0</v>
      </c>
      <c r="E74" s="158"/>
      <c r="F74" s="158"/>
      <c r="G74" s="158"/>
      <c r="H74" s="159">
        <f>E74+F74+G74</f>
        <v>0</v>
      </c>
      <c r="I74" s="159"/>
      <c r="J74" s="159"/>
      <c r="K74" s="159"/>
      <c r="L74" s="159">
        <f>I74+J74+K74</f>
        <v>0</v>
      </c>
      <c r="M74" s="159"/>
      <c r="N74" s="159"/>
      <c r="O74" s="159"/>
      <c r="P74" s="159">
        <f>M74+N74+O74</f>
        <v>0</v>
      </c>
      <c r="Q74" s="159"/>
      <c r="R74" s="159"/>
      <c r="S74" s="159"/>
      <c r="T74" s="159">
        <f>Q74+R74+S74</f>
        <v>0</v>
      </c>
    </row>
    <row r="75" spans="1:20" ht="15">
      <c r="A75" s="157"/>
      <c r="B75" s="157" t="s">
        <v>104</v>
      </c>
      <c r="C75" s="157">
        <v>151</v>
      </c>
      <c r="D75" s="158">
        <f>H75+L75+P75+T75</f>
        <v>0</v>
      </c>
      <c r="E75" s="158"/>
      <c r="F75" s="158"/>
      <c r="G75" s="158"/>
      <c r="H75" s="159">
        <f>E75+F75+G75</f>
        <v>0</v>
      </c>
      <c r="I75" s="159"/>
      <c r="J75" s="159"/>
      <c r="K75" s="159"/>
      <c r="L75" s="159">
        <f>I75+J75+K75</f>
        <v>0</v>
      </c>
      <c r="M75" s="159"/>
      <c r="N75" s="159"/>
      <c r="O75" s="159"/>
      <c r="P75" s="159">
        <f>M75+N75+O75</f>
        <v>0</v>
      </c>
      <c r="Q75" s="159"/>
      <c r="R75" s="159"/>
      <c r="S75" s="159"/>
      <c r="T75" s="159">
        <f>Q75+R75+S75</f>
        <v>0</v>
      </c>
    </row>
    <row r="76" spans="1:20" ht="15.75">
      <c r="A76" s="150" t="s">
        <v>105</v>
      </c>
      <c r="B76" s="150" t="s">
        <v>106</v>
      </c>
      <c r="C76" s="150"/>
      <c r="D76" s="151">
        <f>D77+D78+D79+D80+D81+D82+D83</f>
        <v>87754</v>
      </c>
      <c r="E76" s="151">
        <f aca="true" t="shared" si="35" ref="E76:T76">E77+E78+E79+E80+E81+E82+E83</f>
        <v>0</v>
      </c>
      <c r="F76" s="151">
        <f t="shared" si="35"/>
        <v>27551</v>
      </c>
      <c r="G76" s="151">
        <f t="shared" si="35"/>
        <v>0</v>
      </c>
      <c r="H76" s="152">
        <f>H77+H78+H79+H80+H81+H82+H83</f>
        <v>27551</v>
      </c>
      <c r="I76" s="152">
        <f t="shared" si="35"/>
        <v>0</v>
      </c>
      <c r="J76" s="152">
        <f t="shared" si="35"/>
        <v>27552</v>
      </c>
      <c r="K76" s="152">
        <f t="shared" si="35"/>
        <v>0</v>
      </c>
      <c r="L76" s="152">
        <f t="shared" si="35"/>
        <v>27552</v>
      </c>
      <c r="M76" s="152">
        <f t="shared" si="35"/>
        <v>0</v>
      </c>
      <c r="N76" s="152">
        <f t="shared" si="35"/>
        <v>32651</v>
      </c>
      <c r="O76" s="152">
        <f t="shared" si="35"/>
        <v>0</v>
      </c>
      <c r="P76" s="152">
        <f t="shared" si="35"/>
        <v>32651</v>
      </c>
      <c r="Q76" s="152">
        <f t="shared" si="35"/>
        <v>0</v>
      </c>
      <c r="R76" s="152">
        <f t="shared" si="35"/>
        <v>0</v>
      </c>
      <c r="S76" s="152">
        <f t="shared" si="35"/>
        <v>0</v>
      </c>
      <c r="T76" s="152">
        <f t="shared" si="35"/>
        <v>0</v>
      </c>
    </row>
    <row r="77" spans="1:20" ht="15">
      <c r="A77" s="157"/>
      <c r="B77" s="157" t="s">
        <v>107</v>
      </c>
      <c r="C77" s="157">
        <v>117</v>
      </c>
      <c r="D77" s="158">
        <f aca="true" t="shared" si="36" ref="D77:D83">H77+L77+P77+T77</f>
        <v>0</v>
      </c>
      <c r="E77" s="158"/>
      <c r="F77" s="158"/>
      <c r="G77" s="158"/>
      <c r="H77" s="159">
        <f aca="true" t="shared" si="37" ref="H77:H83">E77+F77+G77</f>
        <v>0</v>
      </c>
      <c r="I77" s="159"/>
      <c r="J77" s="159"/>
      <c r="K77" s="159"/>
      <c r="L77" s="159">
        <f aca="true" t="shared" si="38" ref="L77:L83">I77+J77+K77</f>
        <v>0</v>
      </c>
      <c r="M77" s="159"/>
      <c r="N77" s="159"/>
      <c r="O77" s="159"/>
      <c r="P77" s="159">
        <f aca="true" t="shared" si="39" ref="P77:P83">M77+N77+O77</f>
        <v>0</v>
      </c>
      <c r="Q77" s="159"/>
      <c r="R77" s="159"/>
      <c r="S77" s="159"/>
      <c r="T77" s="159">
        <f aca="true" t="shared" si="40" ref="T77:T83">Q77+R77+S77</f>
        <v>0</v>
      </c>
    </row>
    <row r="78" spans="1:20" ht="15">
      <c r="A78" s="157"/>
      <c r="B78" s="157" t="s">
        <v>108</v>
      </c>
      <c r="C78" s="157">
        <v>119</v>
      </c>
      <c r="D78" s="158">
        <f t="shared" si="36"/>
        <v>0</v>
      </c>
      <c r="E78" s="158"/>
      <c r="F78" s="158"/>
      <c r="G78" s="158"/>
      <c r="H78" s="159">
        <f t="shared" si="37"/>
        <v>0</v>
      </c>
      <c r="I78" s="159"/>
      <c r="J78" s="159"/>
      <c r="K78" s="159"/>
      <c r="L78" s="159">
        <f t="shared" si="38"/>
        <v>0</v>
      </c>
      <c r="M78" s="159"/>
      <c r="N78" s="159"/>
      <c r="O78" s="159"/>
      <c r="P78" s="159">
        <f t="shared" si="39"/>
        <v>0</v>
      </c>
      <c r="Q78" s="159"/>
      <c r="R78" s="159"/>
      <c r="S78" s="159"/>
      <c r="T78" s="159">
        <f t="shared" si="40"/>
        <v>0</v>
      </c>
    </row>
    <row r="79" spans="1:20" ht="15">
      <c r="A79" s="157"/>
      <c r="B79" s="157" t="s">
        <v>109</v>
      </c>
      <c r="C79" s="157">
        <v>120</v>
      </c>
      <c r="D79" s="158">
        <f t="shared" si="36"/>
        <v>0</v>
      </c>
      <c r="E79" s="158"/>
      <c r="F79" s="158"/>
      <c r="G79" s="158"/>
      <c r="H79" s="159">
        <f t="shared" si="37"/>
        <v>0</v>
      </c>
      <c r="I79" s="159"/>
      <c r="J79" s="159"/>
      <c r="K79" s="159"/>
      <c r="L79" s="159">
        <f t="shared" si="38"/>
        <v>0</v>
      </c>
      <c r="M79" s="159"/>
      <c r="N79" s="159"/>
      <c r="O79" s="159"/>
      <c r="P79" s="159">
        <f t="shared" si="39"/>
        <v>0</v>
      </c>
      <c r="Q79" s="159"/>
      <c r="R79" s="159"/>
      <c r="S79" s="159"/>
      <c r="T79" s="159">
        <f t="shared" si="40"/>
        <v>0</v>
      </c>
    </row>
    <row r="80" spans="1:20" ht="15.75">
      <c r="A80" s="157"/>
      <c r="B80" s="157" t="s">
        <v>110</v>
      </c>
      <c r="C80" s="157">
        <v>121</v>
      </c>
      <c r="D80" s="158">
        <f t="shared" si="36"/>
        <v>82654</v>
      </c>
      <c r="E80" s="160"/>
      <c r="F80" s="160">
        <v>27551</v>
      </c>
      <c r="G80" s="160"/>
      <c r="H80" s="161">
        <f t="shared" si="37"/>
        <v>27551</v>
      </c>
      <c r="I80" s="162"/>
      <c r="J80" s="162">
        <v>27552</v>
      </c>
      <c r="K80" s="162"/>
      <c r="L80" s="161">
        <f t="shared" si="38"/>
        <v>27552</v>
      </c>
      <c r="M80" s="162"/>
      <c r="N80" s="162">
        <v>27551</v>
      </c>
      <c r="O80" s="162"/>
      <c r="P80" s="161">
        <f t="shared" si="39"/>
        <v>27551</v>
      </c>
      <c r="Q80" s="162"/>
      <c r="R80" s="162"/>
      <c r="S80" s="159"/>
      <c r="T80" s="159">
        <f t="shared" si="40"/>
        <v>0</v>
      </c>
    </row>
    <row r="81" spans="1:20" ht="15">
      <c r="A81" s="157"/>
      <c r="B81" s="157" t="s">
        <v>111</v>
      </c>
      <c r="C81" s="157">
        <v>112</v>
      </c>
      <c r="D81" s="158">
        <f t="shared" si="36"/>
        <v>5100</v>
      </c>
      <c r="E81" s="158"/>
      <c r="F81" s="158"/>
      <c r="G81" s="158"/>
      <c r="H81" s="159">
        <f t="shared" si="37"/>
        <v>0</v>
      </c>
      <c r="I81" s="159"/>
      <c r="J81" s="159"/>
      <c r="K81" s="159"/>
      <c r="L81" s="159">
        <f t="shared" si="38"/>
        <v>0</v>
      </c>
      <c r="M81" s="159"/>
      <c r="N81" s="159">
        <v>5100</v>
      </c>
      <c r="O81" s="159"/>
      <c r="P81" s="159">
        <f t="shared" si="39"/>
        <v>5100</v>
      </c>
      <c r="Q81" s="159"/>
      <c r="R81" s="159"/>
      <c r="S81" s="159"/>
      <c r="T81" s="159">
        <f t="shared" si="40"/>
        <v>0</v>
      </c>
    </row>
    <row r="82" spans="1:20" ht="15">
      <c r="A82" s="157"/>
      <c r="B82" s="157" t="s">
        <v>112</v>
      </c>
      <c r="C82" s="157">
        <v>122</v>
      </c>
      <c r="D82" s="158">
        <f t="shared" si="36"/>
        <v>0</v>
      </c>
      <c r="E82" s="158"/>
      <c r="F82" s="158"/>
      <c r="G82" s="158"/>
      <c r="H82" s="159">
        <f t="shared" si="37"/>
        <v>0</v>
      </c>
      <c r="I82" s="159"/>
      <c r="J82" s="159"/>
      <c r="K82" s="159"/>
      <c r="L82" s="159">
        <f t="shared" si="38"/>
        <v>0</v>
      </c>
      <c r="M82" s="159"/>
      <c r="N82" s="159"/>
      <c r="O82" s="159"/>
      <c r="P82" s="159">
        <f t="shared" si="39"/>
        <v>0</v>
      </c>
      <c r="Q82" s="159"/>
      <c r="R82" s="159"/>
      <c r="S82" s="159"/>
      <c r="T82" s="159">
        <f t="shared" si="40"/>
        <v>0</v>
      </c>
    </row>
    <row r="83" spans="1:20" ht="15.75">
      <c r="A83" s="157"/>
      <c r="B83" s="157" t="s">
        <v>113</v>
      </c>
      <c r="C83" s="157">
        <v>123</v>
      </c>
      <c r="D83" s="158">
        <f t="shared" si="36"/>
        <v>0</v>
      </c>
      <c r="E83" s="158"/>
      <c r="F83" s="163"/>
      <c r="G83" s="163"/>
      <c r="H83" s="161">
        <f t="shared" si="37"/>
        <v>0</v>
      </c>
      <c r="I83" s="162"/>
      <c r="J83" s="162"/>
      <c r="K83" s="162"/>
      <c r="L83" s="161">
        <f t="shared" si="38"/>
        <v>0</v>
      </c>
      <c r="M83" s="162"/>
      <c r="N83" s="162"/>
      <c r="O83" s="162"/>
      <c r="P83" s="161">
        <f t="shared" si="39"/>
        <v>0</v>
      </c>
      <c r="Q83" s="164"/>
      <c r="R83" s="164"/>
      <c r="S83" s="159"/>
      <c r="T83" s="159">
        <f t="shared" si="40"/>
        <v>0</v>
      </c>
    </row>
    <row r="84" spans="1:20" ht="15.75">
      <c r="A84" s="130"/>
      <c r="B84" s="150" t="s">
        <v>114</v>
      </c>
      <c r="C84" s="150"/>
      <c r="D84" s="151">
        <f>D10+D72+D76</f>
        <v>16059435</v>
      </c>
      <c r="E84" s="151">
        <f>E10+E72+E76</f>
        <v>1950438</v>
      </c>
      <c r="F84" s="151">
        <f aca="true" t="shared" si="41" ref="F84:T84">F10+F72+F76</f>
        <v>1940910</v>
      </c>
      <c r="G84" s="151">
        <f t="shared" si="41"/>
        <v>1934904</v>
      </c>
      <c r="H84" s="152">
        <f t="shared" si="41"/>
        <v>5826252</v>
      </c>
      <c r="I84" s="152">
        <f t="shared" si="41"/>
        <v>1774928</v>
      </c>
      <c r="J84" s="152">
        <f t="shared" si="41"/>
        <v>5439004</v>
      </c>
      <c r="K84" s="152">
        <f t="shared" si="41"/>
        <v>144239</v>
      </c>
      <c r="L84" s="152">
        <f t="shared" si="41"/>
        <v>7358171</v>
      </c>
      <c r="M84" s="152">
        <f t="shared" si="41"/>
        <v>166012</v>
      </c>
      <c r="N84" s="152">
        <f t="shared" si="41"/>
        <v>265039</v>
      </c>
      <c r="O84" s="152">
        <f t="shared" si="41"/>
        <v>1696054</v>
      </c>
      <c r="P84" s="152">
        <f t="shared" si="41"/>
        <v>2127105</v>
      </c>
      <c r="Q84" s="152">
        <f t="shared" si="41"/>
        <v>527146</v>
      </c>
      <c r="R84" s="152">
        <f t="shared" si="41"/>
        <v>216209</v>
      </c>
      <c r="S84" s="152">
        <f t="shared" si="41"/>
        <v>4552</v>
      </c>
      <c r="T84" s="152">
        <f t="shared" si="41"/>
        <v>747907</v>
      </c>
    </row>
    <row r="85" spans="1:20" ht="15.75">
      <c r="A85" s="150"/>
      <c r="B85" s="130"/>
      <c r="C85" s="130" t="s">
        <v>135</v>
      </c>
      <c r="D85" s="168">
        <f>D84-D12-D19-D25</f>
        <v>281899</v>
      </c>
      <c r="E85" s="168">
        <f aca="true" t="shared" si="42" ref="E85:T85">E84-E12-E19-E25</f>
        <v>0</v>
      </c>
      <c r="F85" s="168">
        <f t="shared" si="42"/>
        <v>59673</v>
      </c>
      <c r="G85" s="168">
        <f t="shared" si="42"/>
        <v>26462</v>
      </c>
      <c r="H85" s="169">
        <f t="shared" si="42"/>
        <v>86135</v>
      </c>
      <c r="I85" s="169">
        <f t="shared" si="42"/>
        <v>14254</v>
      </c>
      <c r="J85" s="169">
        <f t="shared" si="42"/>
        <v>91693</v>
      </c>
      <c r="K85" s="169">
        <f t="shared" si="42"/>
        <v>25790</v>
      </c>
      <c r="L85" s="169">
        <f t="shared" si="42"/>
        <v>131737</v>
      </c>
      <c r="M85" s="169">
        <f t="shared" si="42"/>
        <v>14254</v>
      </c>
      <c r="N85" s="169">
        <f t="shared" si="42"/>
        <v>32651</v>
      </c>
      <c r="O85" s="169">
        <f t="shared" si="42"/>
        <v>2868</v>
      </c>
      <c r="P85" s="169">
        <f t="shared" si="42"/>
        <v>49773</v>
      </c>
      <c r="Q85" s="169">
        <f t="shared" si="42"/>
        <v>0</v>
      </c>
      <c r="R85" s="169">
        <f t="shared" si="42"/>
        <v>14254</v>
      </c>
      <c r="S85" s="169">
        <f t="shared" si="42"/>
        <v>0</v>
      </c>
      <c r="T85" s="169">
        <f t="shared" si="42"/>
        <v>14254</v>
      </c>
    </row>
    <row r="86" spans="2:4" ht="15">
      <c r="B86" s="19"/>
      <c r="C86" s="2"/>
      <c r="D86" s="3"/>
    </row>
    <row r="87" spans="1:4" ht="15">
      <c r="A87" s="19" t="s">
        <v>118</v>
      </c>
      <c r="B87" s="5"/>
      <c r="C87" s="2"/>
      <c r="D87" s="3"/>
    </row>
    <row r="88" spans="1:4" ht="15">
      <c r="A88" s="5" t="s">
        <v>119</v>
      </c>
      <c r="B88" s="5"/>
      <c r="C88" s="2"/>
      <c r="D88" s="3"/>
    </row>
    <row r="89" spans="1:5" ht="15.75">
      <c r="A89" s="5" t="s">
        <v>116</v>
      </c>
      <c r="E89" s="4"/>
    </row>
    <row r="90" spans="1:5" ht="15.75">
      <c r="A90" s="5" t="s">
        <v>117</v>
      </c>
      <c r="E90" s="4"/>
    </row>
    <row r="91" ht="15.75">
      <c r="E91" s="4"/>
    </row>
    <row r="92" spans="1:5" ht="15.75">
      <c r="A92" s="4" t="s">
        <v>143</v>
      </c>
      <c r="E92" s="4"/>
    </row>
    <row r="93" ht="15">
      <c r="S93" s="49" t="s">
        <v>120</v>
      </c>
    </row>
    <row r="94" spans="1:20" ht="23.25" customHeight="1">
      <c r="A94" s="126" t="s">
        <v>1</v>
      </c>
      <c r="B94" s="115" t="s">
        <v>2</v>
      </c>
      <c r="C94" s="117" t="s">
        <v>3</v>
      </c>
      <c r="D94" s="119" t="s">
        <v>142</v>
      </c>
      <c r="E94" s="121" t="s">
        <v>4</v>
      </c>
      <c r="F94" s="121" t="s">
        <v>5</v>
      </c>
      <c r="G94" s="121" t="s">
        <v>6</v>
      </c>
      <c r="H94" s="123" t="s">
        <v>7</v>
      </c>
      <c r="I94" s="125" t="s">
        <v>8</v>
      </c>
      <c r="J94" s="125" t="s">
        <v>9</v>
      </c>
      <c r="K94" s="125" t="s">
        <v>10</v>
      </c>
      <c r="L94" s="123" t="s">
        <v>11</v>
      </c>
      <c r="M94" s="125" t="s">
        <v>12</v>
      </c>
      <c r="N94" s="125" t="s">
        <v>13</v>
      </c>
      <c r="O94" s="125" t="s">
        <v>14</v>
      </c>
      <c r="P94" s="123" t="s">
        <v>15</v>
      </c>
      <c r="Q94" s="125" t="s">
        <v>16</v>
      </c>
      <c r="R94" s="125" t="s">
        <v>17</v>
      </c>
      <c r="S94" s="125" t="s">
        <v>18</v>
      </c>
      <c r="T94" s="123" t="s">
        <v>19</v>
      </c>
    </row>
    <row r="95" spans="1:20" ht="11.25" customHeight="1">
      <c r="A95" s="126"/>
      <c r="B95" s="116"/>
      <c r="C95" s="118"/>
      <c r="D95" s="120"/>
      <c r="E95" s="122"/>
      <c r="F95" s="122"/>
      <c r="G95" s="122"/>
      <c r="H95" s="124"/>
      <c r="I95" s="123"/>
      <c r="J95" s="123"/>
      <c r="K95" s="123"/>
      <c r="L95" s="124"/>
      <c r="M95" s="123"/>
      <c r="N95" s="123"/>
      <c r="O95" s="123"/>
      <c r="P95" s="124"/>
      <c r="Q95" s="123"/>
      <c r="R95" s="123"/>
      <c r="S95" s="123"/>
      <c r="T95" s="124"/>
    </row>
    <row r="96" spans="1:21" ht="15.75">
      <c r="A96" s="6" t="s">
        <v>20</v>
      </c>
      <c r="B96" s="7"/>
      <c r="C96" s="8">
        <v>200</v>
      </c>
      <c r="D96" s="102">
        <f aca="true" t="shared" si="43" ref="D96:T96">D97+D106+D139+D140+D141+D142+D149</f>
        <v>68491772</v>
      </c>
      <c r="E96" s="102">
        <f t="shared" si="43"/>
        <v>6543797</v>
      </c>
      <c r="F96" s="102">
        <f t="shared" si="43"/>
        <v>6205098</v>
      </c>
      <c r="G96" s="102">
        <f t="shared" si="43"/>
        <v>6208301</v>
      </c>
      <c r="H96" s="103">
        <f t="shared" si="43"/>
        <v>18957196</v>
      </c>
      <c r="I96" s="103">
        <f t="shared" si="43"/>
        <v>6027962</v>
      </c>
      <c r="J96" s="103">
        <f t="shared" si="43"/>
        <v>19104389</v>
      </c>
      <c r="K96" s="103">
        <f t="shared" si="43"/>
        <v>228991</v>
      </c>
      <c r="L96" s="103">
        <f t="shared" si="43"/>
        <v>25361342</v>
      </c>
      <c r="M96" s="103">
        <f t="shared" si="43"/>
        <v>152838</v>
      </c>
      <c r="N96" s="103">
        <f t="shared" si="43"/>
        <v>281468</v>
      </c>
      <c r="O96" s="103">
        <f t="shared" si="43"/>
        <v>6009654</v>
      </c>
      <c r="P96" s="103">
        <f t="shared" si="43"/>
        <v>6443960</v>
      </c>
      <c r="Q96" s="103">
        <f>Q97+Q106+Q139+Q140+Q141+Q142+Q149</f>
        <v>11006098</v>
      </c>
      <c r="R96" s="103">
        <f t="shared" si="43"/>
        <v>6706964</v>
      </c>
      <c r="S96" s="103">
        <f t="shared" si="43"/>
        <v>16212</v>
      </c>
      <c r="T96" s="103">
        <f t="shared" si="43"/>
        <v>17729274</v>
      </c>
      <c r="U96" s="29"/>
    </row>
    <row r="97" spans="1:21" ht="15.75">
      <c r="A97" s="9" t="s">
        <v>21</v>
      </c>
      <c r="B97" s="9" t="s">
        <v>22</v>
      </c>
      <c r="C97" s="9"/>
      <c r="D97" s="91">
        <f>D98+D99+D105</f>
        <v>65678778</v>
      </c>
      <c r="E97" s="91">
        <f>E98+E99+E105</f>
        <v>5841980</v>
      </c>
      <c r="F97" s="91">
        <f aca="true" t="shared" si="44" ref="F97:T97">F98+F99+F105</f>
        <v>5841980</v>
      </c>
      <c r="G97" s="91">
        <f t="shared" si="44"/>
        <v>5841980</v>
      </c>
      <c r="H97" s="92">
        <f t="shared" si="44"/>
        <v>17525940</v>
      </c>
      <c r="I97" s="92">
        <f t="shared" si="44"/>
        <v>5841980</v>
      </c>
      <c r="J97" s="92">
        <f t="shared" si="44"/>
        <v>19001392</v>
      </c>
      <c r="K97" s="92">
        <f t="shared" si="44"/>
        <v>118449</v>
      </c>
      <c r="L97" s="92">
        <f t="shared" si="44"/>
        <v>24961821</v>
      </c>
      <c r="M97" s="92">
        <f t="shared" si="44"/>
        <v>118449</v>
      </c>
      <c r="N97" s="92">
        <f t="shared" si="44"/>
        <v>118450</v>
      </c>
      <c r="O97" s="92">
        <f t="shared" si="44"/>
        <v>5841980</v>
      </c>
      <c r="P97" s="92">
        <f t="shared" si="44"/>
        <v>6078879</v>
      </c>
      <c r="Q97" s="92">
        <f>Q98+Q99+Q105</f>
        <v>10659380</v>
      </c>
      <c r="R97" s="92">
        <f t="shared" si="44"/>
        <v>6452758</v>
      </c>
      <c r="S97" s="92">
        <f t="shared" si="44"/>
        <v>0</v>
      </c>
      <c r="T97" s="92">
        <f t="shared" si="44"/>
        <v>17112138</v>
      </c>
      <c r="U97" s="29"/>
    </row>
    <row r="98" spans="1:22" ht="15.75">
      <c r="A98" s="9" t="s">
        <v>23</v>
      </c>
      <c r="B98" s="9" t="s">
        <v>24</v>
      </c>
      <c r="C98" s="9"/>
      <c r="D98" s="104">
        <v>50444530</v>
      </c>
      <c r="E98" s="20">
        <v>4486928</v>
      </c>
      <c r="F98" s="20">
        <v>4486928</v>
      </c>
      <c r="G98" s="20">
        <v>4486928</v>
      </c>
      <c r="H98" s="92">
        <f>E98+F98+G98</f>
        <v>13460784</v>
      </c>
      <c r="I98" s="20">
        <v>4486928</v>
      </c>
      <c r="J98" s="71">
        <f>10107074+4486928</f>
        <v>14594002</v>
      </c>
      <c r="K98" s="105">
        <v>90975</v>
      </c>
      <c r="L98" s="92">
        <f>I98+J98+K98</f>
        <v>19171905</v>
      </c>
      <c r="M98" s="105">
        <v>90975</v>
      </c>
      <c r="N98" s="105">
        <v>90975</v>
      </c>
      <c r="O98" s="71">
        <v>4486928</v>
      </c>
      <c r="P98" s="92">
        <f>M98+N98+O98</f>
        <v>4668878</v>
      </c>
      <c r="Q98" s="112">
        <f>4486928+3700000</f>
        <v>8186928</v>
      </c>
      <c r="R98" s="71">
        <f>8656035-3700000</f>
        <v>4956035</v>
      </c>
      <c r="S98" s="71"/>
      <c r="T98" s="92">
        <f>Q98+R98+S98</f>
        <v>13142963</v>
      </c>
      <c r="U98" s="29"/>
      <c r="V98" s="29"/>
    </row>
    <row r="99" spans="1:21" ht="15.75">
      <c r="A99" s="9" t="s">
        <v>25</v>
      </c>
      <c r="B99" s="9" t="s">
        <v>26</v>
      </c>
      <c r="C99" s="9"/>
      <c r="D99" s="91">
        <f>D100+D101+D102+D104+D103</f>
        <v>0</v>
      </c>
      <c r="E99" s="91">
        <f aca="true" t="shared" si="45" ref="E99:T99">E100+E101+E102+E104+E103</f>
        <v>0</v>
      </c>
      <c r="F99" s="91">
        <f t="shared" si="45"/>
        <v>0</v>
      </c>
      <c r="G99" s="91">
        <f t="shared" si="45"/>
        <v>0</v>
      </c>
      <c r="H99" s="92">
        <f t="shared" si="45"/>
        <v>0</v>
      </c>
      <c r="I99" s="92"/>
      <c r="J99" s="92"/>
      <c r="K99" s="92"/>
      <c r="L99" s="92">
        <f t="shared" si="45"/>
        <v>0</v>
      </c>
      <c r="M99" s="92">
        <f t="shared" si="45"/>
        <v>0</v>
      </c>
      <c r="N99" s="92">
        <f t="shared" si="45"/>
        <v>0</v>
      </c>
      <c r="O99" s="92">
        <f t="shared" si="45"/>
        <v>0</v>
      </c>
      <c r="P99" s="92">
        <f t="shared" si="45"/>
        <v>0</v>
      </c>
      <c r="Q99" s="92">
        <f t="shared" si="45"/>
        <v>0</v>
      </c>
      <c r="R99" s="92">
        <f t="shared" si="45"/>
        <v>0</v>
      </c>
      <c r="S99" s="92">
        <f t="shared" si="45"/>
        <v>0</v>
      </c>
      <c r="T99" s="92">
        <f t="shared" si="45"/>
        <v>0</v>
      </c>
      <c r="U99" s="29"/>
    </row>
    <row r="100" spans="1:21" ht="15.75">
      <c r="A100" s="14"/>
      <c r="B100" s="14" t="s">
        <v>27</v>
      </c>
      <c r="C100" s="14">
        <v>104</v>
      </c>
      <c r="D100" s="104">
        <f>H100+L100+P100+T100</f>
        <v>0</v>
      </c>
      <c r="E100" s="20"/>
      <c r="F100" s="20"/>
      <c r="G100" s="20"/>
      <c r="H100" s="92">
        <f aca="true" t="shared" si="46" ref="H100:H105">E100+F100+G100</f>
        <v>0</v>
      </c>
      <c r="I100" s="71"/>
      <c r="J100" s="71"/>
      <c r="K100" s="71"/>
      <c r="L100" s="92">
        <f aca="true" t="shared" si="47" ref="L100:L105">I100+J100+K100</f>
        <v>0</v>
      </c>
      <c r="M100" s="71"/>
      <c r="N100" s="71"/>
      <c r="O100" s="71"/>
      <c r="P100" s="92">
        <f aca="true" t="shared" si="48" ref="P100:P105">M100+N100+O100</f>
        <v>0</v>
      </c>
      <c r="Q100" s="71"/>
      <c r="R100" s="71"/>
      <c r="S100" s="71"/>
      <c r="T100" s="92">
        <f aca="true" t="shared" si="49" ref="T100:T105">Q100+R100+S100</f>
        <v>0</v>
      </c>
      <c r="U100" s="29"/>
    </row>
    <row r="101" spans="1:21" ht="15.75">
      <c r="A101" s="14"/>
      <c r="B101" s="14" t="s">
        <v>28</v>
      </c>
      <c r="C101" s="14">
        <v>101</v>
      </c>
      <c r="D101" s="104">
        <f>H101+L101+P101+T101</f>
        <v>0</v>
      </c>
      <c r="E101" s="20"/>
      <c r="F101" s="20"/>
      <c r="G101" s="20"/>
      <c r="H101" s="92">
        <f t="shared" si="46"/>
        <v>0</v>
      </c>
      <c r="I101" s="71"/>
      <c r="J101" s="71"/>
      <c r="K101" s="71"/>
      <c r="L101" s="92">
        <f t="shared" si="47"/>
        <v>0</v>
      </c>
      <c r="M101" s="71"/>
      <c r="N101" s="71"/>
      <c r="O101" s="71"/>
      <c r="P101" s="92">
        <f t="shared" si="48"/>
        <v>0</v>
      </c>
      <c r="Q101" s="71"/>
      <c r="R101" s="71"/>
      <c r="S101" s="71"/>
      <c r="T101" s="92">
        <f t="shared" si="49"/>
        <v>0</v>
      </c>
      <c r="U101" s="29"/>
    </row>
    <row r="102" spans="1:21" ht="15.75">
      <c r="A102" s="14"/>
      <c r="B102" s="14" t="s">
        <v>29</v>
      </c>
      <c r="C102" s="14">
        <v>102</v>
      </c>
      <c r="D102" s="104">
        <f>H102+L102+P102+T102</f>
        <v>0</v>
      </c>
      <c r="E102" s="20"/>
      <c r="F102" s="20"/>
      <c r="G102" s="20"/>
      <c r="H102" s="92">
        <f t="shared" si="46"/>
        <v>0</v>
      </c>
      <c r="I102" s="71"/>
      <c r="J102" s="71"/>
      <c r="K102" s="71"/>
      <c r="L102" s="92">
        <f t="shared" si="47"/>
        <v>0</v>
      </c>
      <c r="M102" s="71"/>
      <c r="N102" s="71"/>
      <c r="O102" s="71"/>
      <c r="P102" s="92">
        <f t="shared" si="48"/>
        <v>0</v>
      </c>
      <c r="Q102" s="71"/>
      <c r="R102" s="71"/>
      <c r="S102" s="71"/>
      <c r="T102" s="92">
        <f t="shared" si="49"/>
        <v>0</v>
      </c>
      <c r="U102" s="29"/>
    </row>
    <row r="103" spans="1:21" ht="15.75">
      <c r="A103" s="14"/>
      <c r="B103" s="14" t="s">
        <v>136</v>
      </c>
      <c r="C103" s="14"/>
      <c r="D103" s="20">
        <f>H103+L103+P103+T103</f>
        <v>0</v>
      </c>
      <c r="E103" s="106"/>
      <c r="F103" s="106"/>
      <c r="G103" s="106"/>
      <c r="H103" s="92">
        <f t="shared" si="46"/>
        <v>0</v>
      </c>
      <c r="I103" s="107"/>
      <c r="J103" s="107"/>
      <c r="K103" s="107"/>
      <c r="L103" s="92">
        <f t="shared" si="47"/>
        <v>0</v>
      </c>
      <c r="M103" s="107"/>
      <c r="N103" s="107"/>
      <c r="O103" s="107"/>
      <c r="P103" s="92">
        <f t="shared" si="48"/>
        <v>0</v>
      </c>
      <c r="Q103" s="107"/>
      <c r="R103" s="107"/>
      <c r="S103" s="71"/>
      <c r="T103" s="92">
        <f t="shared" si="49"/>
        <v>0</v>
      </c>
      <c r="U103" s="29"/>
    </row>
    <row r="104" spans="1:21" ht="15.75">
      <c r="A104" s="14"/>
      <c r="B104" s="14"/>
      <c r="C104" s="14"/>
      <c r="D104" s="104"/>
      <c r="E104" s="20"/>
      <c r="F104" s="20"/>
      <c r="G104" s="20"/>
      <c r="H104" s="92">
        <f t="shared" si="46"/>
        <v>0</v>
      </c>
      <c r="I104" s="71"/>
      <c r="J104" s="71"/>
      <c r="K104" s="71"/>
      <c r="L104" s="92">
        <f t="shared" si="47"/>
        <v>0</v>
      </c>
      <c r="M104" s="71"/>
      <c r="N104" s="71"/>
      <c r="O104" s="71"/>
      <c r="P104" s="92">
        <f t="shared" si="48"/>
        <v>0</v>
      </c>
      <c r="Q104" s="71"/>
      <c r="R104" s="71"/>
      <c r="S104" s="71"/>
      <c r="T104" s="92">
        <f t="shared" si="49"/>
        <v>0</v>
      </c>
      <c r="U104" s="29"/>
    </row>
    <row r="105" spans="1:21" ht="15.75">
      <c r="A105" s="9" t="s">
        <v>31</v>
      </c>
      <c r="B105" s="9" t="s">
        <v>32</v>
      </c>
      <c r="C105" s="9"/>
      <c r="D105" s="104">
        <v>15234248</v>
      </c>
      <c r="E105" s="108">
        <v>1355052</v>
      </c>
      <c r="F105" s="108">
        <v>1355052</v>
      </c>
      <c r="G105" s="108">
        <v>1355052</v>
      </c>
      <c r="H105" s="100">
        <f t="shared" si="46"/>
        <v>4065156</v>
      </c>
      <c r="I105" s="108">
        <v>1355052</v>
      </c>
      <c r="J105" s="105">
        <v>4407390</v>
      </c>
      <c r="K105" s="105">
        <v>27474</v>
      </c>
      <c r="L105" s="100">
        <f t="shared" si="47"/>
        <v>5789916</v>
      </c>
      <c r="M105" s="105">
        <v>27474</v>
      </c>
      <c r="N105" s="105">
        <v>27475</v>
      </c>
      <c r="O105" s="108">
        <v>1355052</v>
      </c>
      <c r="P105" s="100">
        <f t="shared" si="48"/>
        <v>1410001</v>
      </c>
      <c r="Q105" s="113">
        <v>2472452</v>
      </c>
      <c r="R105" s="105">
        <v>1496723</v>
      </c>
      <c r="S105" s="105"/>
      <c r="T105" s="92">
        <f t="shared" si="49"/>
        <v>3969175</v>
      </c>
      <c r="U105" s="29"/>
    </row>
    <row r="106" spans="1:21" ht="15.75">
      <c r="A106" s="9" t="s">
        <v>33</v>
      </c>
      <c r="B106" s="9" t="s">
        <v>34</v>
      </c>
      <c r="C106" s="9"/>
      <c r="D106" s="91">
        <f>D107+D108+D111+D119+D120+D126</f>
        <v>2812994</v>
      </c>
      <c r="E106" s="91">
        <f aca="true" t="shared" si="50" ref="E106:T106">E107+E108+E111+E119+E120+E126</f>
        <v>701817</v>
      </c>
      <c r="F106" s="91">
        <f t="shared" si="50"/>
        <v>363118</v>
      </c>
      <c r="G106" s="91">
        <f t="shared" si="50"/>
        <v>366321</v>
      </c>
      <c r="H106" s="92">
        <f t="shared" si="50"/>
        <v>1431256</v>
      </c>
      <c r="I106" s="92">
        <f t="shared" si="50"/>
        <v>185982</v>
      </c>
      <c r="J106" s="92">
        <f t="shared" si="50"/>
        <v>102997</v>
      </c>
      <c r="K106" s="92">
        <f t="shared" si="50"/>
        <v>110542</v>
      </c>
      <c r="L106" s="92">
        <f t="shared" si="50"/>
        <v>399521</v>
      </c>
      <c r="M106" s="92">
        <f t="shared" si="50"/>
        <v>34389</v>
      </c>
      <c r="N106" s="92">
        <f t="shared" si="50"/>
        <v>163018</v>
      </c>
      <c r="O106" s="92">
        <f t="shared" si="50"/>
        <v>167674</v>
      </c>
      <c r="P106" s="92">
        <f t="shared" si="50"/>
        <v>365081</v>
      </c>
      <c r="Q106" s="92">
        <f t="shared" si="50"/>
        <v>346718</v>
      </c>
      <c r="R106" s="92">
        <f t="shared" si="50"/>
        <v>254206</v>
      </c>
      <c r="S106" s="92">
        <f t="shared" si="50"/>
        <v>16212</v>
      </c>
      <c r="T106" s="92">
        <f t="shared" si="50"/>
        <v>617136</v>
      </c>
      <c r="U106" s="29"/>
    </row>
    <row r="107" spans="1:21" ht="15.75">
      <c r="A107" s="9" t="s">
        <v>35</v>
      </c>
      <c r="B107" s="9" t="s">
        <v>36</v>
      </c>
      <c r="C107" s="9"/>
      <c r="D107" s="20">
        <f>H107+L107+P107+T107</f>
        <v>12906</v>
      </c>
      <c r="E107" s="91"/>
      <c r="F107" s="91">
        <v>3585</v>
      </c>
      <c r="G107" s="91"/>
      <c r="H107" s="92">
        <f>E107+F107+G107</f>
        <v>3585</v>
      </c>
      <c r="I107" s="92"/>
      <c r="J107" s="92">
        <v>3585</v>
      </c>
      <c r="K107" s="92"/>
      <c r="L107" s="92">
        <f>I107+J107+K107</f>
        <v>3585</v>
      </c>
      <c r="M107" s="92"/>
      <c r="N107" s="92"/>
      <c r="O107" s="92">
        <v>3585</v>
      </c>
      <c r="P107" s="92">
        <v>3585</v>
      </c>
      <c r="Q107" s="92"/>
      <c r="R107" s="92">
        <v>2151</v>
      </c>
      <c r="S107" s="92"/>
      <c r="T107" s="92">
        <f>Q107+R107+S107</f>
        <v>2151</v>
      </c>
      <c r="U107" s="29"/>
    </row>
    <row r="108" spans="1:21" ht="15.75">
      <c r="A108" s="9" t="s">
        <v>37</v>
      </c>
      <c r="B108" s="9" t="s">
        <v>38</v>
      </c>
      <c r="C108" s="9"/>
      <c r="D108" s="91">
        <f>D109+D110</f>
        <v>0</v>
      </c>
      <c r="E108" s="91">
        <f aca="true" t="shared" si="51" ref="E108:T108">E109+E110</f>
        <v>0</v>
      </c>
      <c r="F108" s="91">
        <f t="shared" si="51"/>
        <v>0</v>
      </c>
      <c r="G108" s="91">
        <f t="shared" si="51"/>
        <v>0</v>
      </c>
      <c r="H108" s="92">
        <f t="shared" si="51"/>
        <v>0</v>
      </c>
      <c r="I108" s="92">
        <f t="shared" si="51"/>
        <v>0</v>
      </c>
      <c r="J108" s="92">
        <f t="shared" si="51"/>
        <v>0</v>
      </c>
      <c r="K108" s="92">
        <f t="shared" si="51"/>
        <v>0</v>
      </c>
      <c r="L108" s="92">
        <f t="shared" si="51"/>
        <v>0</v>
      </c>
      <c r="M108" s="92">
        <f t="shared" si="51"/>
        <v>0</v>
      </c>
      <c r="N108" s="92">
        <f t="shared" si="51"/>
        <v>0</v>
      </c>
      <c r="O108" s="92">
        <f t="shared" si="51"/>
        <v>0</v>
      </c>
      <c r="P108" s="92">
        <f t="shared" si="51"/>
        <v>0</v>
      </c>
      <c r="Q108" s="92">
        <f t="shared" si="51"/>
        <v>0</v>
      </c>
      <c r="R108" s="92">
        <f t="shared" si="51"/>
        <v>0</v>
      </c>
      <c r="S108" s="92">
        <f t="shared" si="51"/>
        <v>0</v>
      </c>
      <c r="T108" s="92">
        <f t="shared" si="51"/>
        <v>0</v>
      </c>
      <c r="U108" s="29"/>
    </row>
    <row r="109" spans="1:21" ht="15">
      <c r="A109" s="14"/>
      <c r="B109" s="14" t="s">
        <v>39</v>
      </c>
      <c r="C109" s="14">
        <v>104</v>
      </c>
      <c r="D109" s="20">
        <f>H109+L109+P109+T109</f>
        <v>0</v>
      </c>
      <c r="E109" s="20"/>
      <c r="F109" s="20"/>
      <c r="G109" s="20"/>
      <c r="H109" s="71">
        <f>E109+F109+G109</f>
        <v>0</v>
      </c>
      <c r="I109" s="71"/>
      <c r="J109" s="71"/>
      <c r="K109" s="71"/>
      <c r="L109" s="71">
        <f>I109+J109+K109</f>
        <v>0</v>
      </c>
      <c r="M109" s="71"/>
      <c r="N109" s="71"/>
      <c r="O109" s="71"/>
      <c r="P109" s="71">
        <f>M109+N109+O109</f>
        <v>0</v>
      </c>
      <c r="Q109" s="71"/>
      <c r="R109" s="71"/>
      <c r="S109" s="71"/>
      <c r="T109" s="71">
        <f>Q109+R109+S109</f>
        <v>0</v>
      </c>
      <c r="U109" s="29"/>
    </row>
    <row r="110" spans="1:21" ht="15">
      <c r="A110" s="14"/>
      <c r="B110" s="14" t="s">
        <v>40</v>
      </c>
      <c r="C110" s="14">
        <v>125</v>
      </c>
      <c r="D110" s="20">
        <f>H110+L110+P110+T110</f>
        <v>0</v>
      </c>
      <c r="E110" s="20"/>
      <c r="F110" s="20"/>
      <c r="G110" s="20"/>
      <c r="H110" s="71">
        <f>E110+F110+G110</f>
        <v>0</v>
      </c>
      <c r="I110" s="71"/>
      <c r="J110" s="71"/>
      <c r="K110" s="71"/>
      <c r="L110" s="71">
        <f>I110+J110+K110</f>
        <v>0</v>
      </c>
      <c r="M110" s="71"/>
      <c r="N110" s="71"/>
      <c r="O110" s="71"/>
      <c r="P110" s="71">
        <f>M110+N110+O110</f>
        <v>0</v>
      </c>
      <c r="Q110" s="71"/>
      <c r="R110" s="71"/>
      <c r="S110" s="71"/>
      <c r="T110" s="71">
        <f>Q110+R110+S110</f>
        <v>0</v>
      </c>
      <c r="U110" s="29"/>
    </row>
    <row r="111" spans="1:21" ht="15.75">
      <c r="A111" s="9" t="s">
        <v>41</v>
      </c>
      <c r="B111" s="9" t="s">
        <v>42</v>
      </c>
      <c r="C111" s="9"/>
      <c r="D111" s="25">
        <f>D112+D113+D114+D115+D116+D117+D118</f>
        <v>2619213</v>
      </c>
      <c r="E111" s="25">
        <f aca="true" t="shared" si="52" ref="E111:T111">E112+E113+E114+E115+E116+E117+E118</f>
        <v>701817</v>
      </c>
      <c r="F111" s="25">
        <f t="shared" si="52"/>
        <v>358183</v>
      </c>
      <c r="G111" s="25">
        <f t="shared" si="52"/>
        <v>366321</v>
      </c>
      <c r="H111" s="58">
        <f t="shared" si="52"/>
        <v>1426321</v>
      </c>
      <c r="I111" s="58">
        <f t="shared" si="52"/>
        <v>185982</v>
      </c>
      <c r="J111" s="58">
        <f>J112+J113+J114+J115+J116+J117+J118</f>
        <v>95371</v>
      </c>
      <c r="K111" s="58">
        <f t="shared" si="52"/>
        <v>0</v>
      </c>
      <c r="L111" s="58">
        <f t="shared" si="52"/>
        <v>281353</v>
      </c>
      <c r="M111" s="58">
        <f t="shared" si="52"/>
        <v>34389</v>
      </c>
      <c r="N111" s="58">
        <f t="shared" si="52"/>
        <v>163018</v>
      </c>
      <c r="O111" s="58">
        <f t="shared" si="52"/>
        <v>99147</v>
      </c>
      <c r="P111" s="58">
        <f t="shared" si="52"/>
        <v>296554</v>
      </c>
      <c r="Q111" s="58">
        <f t="shared" si="52"/>
        <v>346718</v>
      </c>
      <c r="R111" s="58">
        <f t="shared" si="52"/>
        <v>252055</v>
      </c>
      <c r="S111" s="58">
        <f t="shared" si="52"/>
        <v>16212</v>
      </c>
      <c r="T111" s="58">
        <f t="shared" si="52"/>
        <v>614985</v>
      </c>
      <c r="U111" s="29"/>
    </row>
    <row r="112" spans="1:21" ht="15.75">
      <c r="A112" s="14"/>
      <c r="B112" s="14" t="s">
        <v>43</v>
      </c>
      <c r="C112" s="14" t="s">
        <v>44</v>
      </c>
      <c r="D112" s="27">
        <f>H112+L112+P112+T112</f>
        <v>2462098</v>
      </c>
      <c r="E112" s="170">
        <v>688982</v>
      </c>
      <c r="F112" s="170">
        <v>338596</v>
      </c>
      <c r="G112" s="170">
        <v>350110</v>
      </c>
      <c r="H112" s="77">
        <f aca="true" t="shared" si="53" ref="H112:H119">E112+F112+G112</f>
        <v>1377688</v>
      </c>
      <c r="I112" s="171">
        <v>169771</v>
      </c>
      <c r="J112" s="171">
        <v>79160</v>
      </c>
      <c r="K112" s="77">
        <v>0</v>
      </c>
      <c r="L112" s="77">
        <f aca="true" t="shared" si="54" ref="L112:L119">I112+J112+K112</f>
        <v>248931</v>
      </c>
      <c r="M112" s="77">
        <v>34389</v>
      </c>
      <c r="N112" s="77">
        <v>151803</v>
      </c>
      <c r="O112" s="171">
        <v>82936</v>
      </c>
      <c r="P112" s="71">
        <f aca="true" t="shared" si="55" ref="P112:P118">M112+N112+O112</f>
        <v>269128</v>
      </c>
      <c r="Q112" s="171">
        <v>330507</v>
      </c>
      <c r="R112" s="171">
        <v>235844</v>
      </c>
      <c r="S112" s="171"/>
      <c r="T112" s="77">
        <f aca="true" t="shared" si="56" ref="T112:T119">Q112+R112+S112</f>
        <v>566351</v>
      </c>
      <c r="U112" s="29"/>
    </row>
    <row r="113" spans="1:21" ht="15">
      <c r="A113" s="14"/>
      <c r="B113" s="14" t="s">
        <v>45</v>
      </c>
      <c r="C113" s="14" t="s">
        <v>46</v>
      </c>
      <c r="D113" s="27">
        <f aca="true" t="shared" si="57" ref="D113:D118">H113+L113+P113+T113</f>
        <v>0</v>
      </c>
      <c r="E113" s="27"/>
      <c r="F113" s="27"/>
      <c r="G113" s="27"/>
      <c r="H113" s="77">
        <f t="shared" si="53"/>
        <v>0</v>
      </c>
      <c r="I113" s="77"/>
      <c r="J113" s="77"/>
      <c r="K113" s="77"/>
      <c r="L113" s="77">
        <f t="shared" si="54"/>
        <v>0</v>
      </c>
      <c r="M113" s="77"/>
      <c r="N113" s="77"/>
      <c r="O113" s="77"/>
      <c r="P113" s="71">
        <f t="shared" si="55"/>
        <v>0</v>
      </c>
      <c r="Q113" s="77"/>
      <c r="R113" s="77"/>
      <c r="S113" s="77"/>
      <c r="T113" s="77">
        <f t="shared" si="56"/>
        <v>0</v>
      </c>
      <c r="U113" s="29"/>
    </row>
    <row r="114" spans="1:21" ht="15">
      <c r="A114" s="14"/>
      <c r="B114" s="14" t="s">
        <v>47</v>
      </c>
      <c r="C114" s="14">
        <v>108</v>
      </c>
      <c r="D114" s="27">
        <f t="shared" si="57"/>
        <v>0</v>
      </c>
      <c r="E114" s="27"/>
      <c r="F114" s="27"/>
      <c r="G114" s="27"/>
      <c r="H114" s="77">
        <f t="shared" si="53"/>
        <v>0</v>
      </c>
      <c r="I114" s="77"/>
      <c r="J114" s="77"/>
      <c r="K114" s="77"/>
      <c r="L114" s="77">
        <f t="shared" si="54"/>
        <v>0</v>
      </c>
      <c r="M114" s="77"/>
      <c r="N114" s="77"/>
      <c r="O114" s="77"/>
      <c r="P114" s="71">
        <f t="shared" si="55"/>
        <v>0</v>
      </c>
      <c r="Q114" s="77"/>
      <c r="R114" s="77"/>
      <c r="S114" s="77"/>
      <c r="T114" s="77">
        <f t="shared" si="56"/>
        <v>0</v>
      </c>
      <c r="U114" s="29"/>
    </row>
    <row r="115" spans="1:21" ht="15">
      <c r="A115" s="14"/>
      <c r="B115" s="14" t="s">
        <v>48</v>
      </c>
      <c r="C115" s="14">
        <v>109</v>
      </c>
      <c r="D115" s="27">
        <f t="shared" si="57"/>
        <v>112150</v>
      </c>
      <c r="E115" s="27">
        <v>11215</v>
      </c>
      <c r="F115" s="27">
        <v>11215</v>
      </c>
      <c r="G115" s="27">
        <v>11215</v>
      </c>
      <c r="H115" s="77">
        <f t="shared" si="53"/>
        <v>33645</v>
      </c>
      <c r="I115" s="77">
        <v>11215</v>
      </c>
      <c r="J115" s="77">
        <v>11215</v>
      </c>
      <c r="K115" s="77">
        <v>0</v>
      </c>
      <c r="L115" s="77">
        <f t="shared" si="54"/>
        <v>22430</v>
      </c>
      <c r="M115" s="77"/>
      <c r="N115" s="77">
        <v>11215</v>
      </c>
      <c r="O115" s="77">
        <v>11215</v>
      </c>
      <c r="P115" s="71">
        <f t="shared" si="55"/>
        <v>22430</v>
      </c>
      <c r="Q115" s="77">
        <v>11215</v>
      </c>
      <c r="R115" s="77">
        <v>11215</v>
      </c>
      <c r="S115" s="77">
        <v>11215</v>
      </c>
      <c r="T115" s="77">
        <f t="shared" si="56"/>
        <v>33645</v>
      </c>
      <c r="U115" s="29"/>
    </row>
    <row r="116" spans="1:21" ht="15">
      <c r="A116" s="14"/>
      <c r="B116" s="14" t="s">
        <v>49</v>
      </c>
      <c r="C116" s="14">
        <v>110</v>
      </c>
      <c r="D116" s="27">
        <f t="shared" si="57"/>
        <v>0</v>
      </c>
      <c r="E116" s="26"/>
      <c r="F116" s="26"/>
      <c r="G116" s="26"/>
      <c r="H116" s="77">
        <f t="shared" si="53"/>
        <v>0</v>
      </c>
      <c r="I116" s="77"/>
      <c r="J116" s="77"/>
      <c r="K116" s="77"/>
      <c r="L116" s="77">
        <f t="shared" si="54"/>
        <v>0</v>
      </c>
      <c r="M116" s="77"/>
      <c r="N116" s="77"/>
      <c r="O116" s="77"/>
      <c r="P116" s="71">
        <f t="shared" si="55"/>
        <v>0</v>
      </c>
      <c r="Q116" s="77"/>
      <c r="R116" s="77"/>
      <c r="S116" s="77"/>
      <c r="T116" s="77">
        <f t="shared" si="56"/>
        <v>0</v>
      </c>
      <c r="U116" s="29"/>
    </row>
    <row r="117" spans="1:21" ht="15">
      <c r="A117" s="14"/>
      <c r="B117" s="14" t="s">
        <v>50</v>
      </c>
      <c r="C117" s="14">
        <v>126</v>
      </c>
      <c r="D117" s="27">
        <f t="shared" si="57"/>
        <v>44965</v>
      </c>
      <c r="E117" s="27">
        <v>1620</v>
      </c>
      <c r="F117" s="27">
        <v>8372</v>
      </c>
      <c r="G117" s="27">
        <v>4996</v>
      </c>
      <c r="H117" s="77">
        <f t="shared" si="53"/>
        <v>14988</v>
      </c>
      <c r="I117" s="77">
        <v>4996</v>
      </c>
      <c r="J117" s="77">
        <v>4996</v>
      </c>
      <c r="K117" s="77"/>
      <c r="L117" s="77">
        <f t="shared" si="54"/>
        <v>9992</v>
      </c>
      <c r="M117" s="77"/>
      <c r="N117" s="77"/>
      <c r="O117" s="77">
        <v>4996</v>
      </c>
      <c r="P117" s="71">
        <f t="shared" si="55"/>
        <v>4996</v>
      </c>
      <c r="Q117" s="172">
        <v>4996</v>
      </c>
      <c r="R117" s="172">
        <v>4996</v>
      </c>
      <c r="S117" s="77">
        <v>4997</v>
      </c>
      <c r="T117" s="77">
        <f t="shared" si="56"/>
        <v>14989</v>
      </c>
      <c r="U117" s="29"/>
    </row>
    <row r="118" spans="1:21" ht="15">
      <c r="A118" s="14"/>
      <c r="B118" s="14" t="s">
        <v>51</v>
      </c>
      <c r="C118" s="14">
        <v>127</v>
      </c>
      <c r="D118" s="27">
        <f t="shared" si="57"/>
        <v>0</v>
      </c>
      <c r="E118" s="27"/>
      <c r="F118" s="27"/>
      <c r="G118" s="27"/>
      <c r="H118" s="77">
        <f t="shared" si="53"/>
        <v>0</v>
      </c>
      <c r="I118" s="77"/>
      <c r="J118" s="77"/>
      <c r="K118" s="77"/>
      <c r="L118" s="77">
        <f t="shared" si="54"/>
        <v>0</v>
      </c>
      <c r="M118" s="77"/>
      <c r="N118" s="77"/>
      <c r="O118" s="77"/>
      <c r="P118" s="71">
        <f t="shared" si="55"/>
        <v>0</v>
      </c>
      <c r="Q118" s="77"/>
      <c r="R118" s="77"/>
      <c r="S118" s="77"/>
      <c r="T118" s="77">
        <f t="shared" si="56"/>
        <v>0</v>
      </c>
      <c r="U118" s="29"/>
    </row>
    <row r="119" spans="1:21" ht="15.75">
      <c r="A119" s="9" t="s">
        <v>52</v>
      </c>
      <c r="B119" s="9" t="s">
        <v>53</v>
      </c>
      <c r="C119" s="9"/>
      <c r="D119" s="25">
        <f>H119+L119+P119+T119</f>
        <v>0</v>
      </c>
      <c r="E119" s="25"/>
      <c r="F119" s="25"/>
      <c r="G119" s="25"/>
      <c r="H119" s="58">
        <f t="shared" si="53"/>
        <v>0</v>
      </c>
      <c r="I119" s="58"/>
      <c r="J119" s="58"/>
      <c r="K119" s="58"/>
      <c r="L119" s="58">
        <f t="shared" si="54"/>
        <v>0</v>
      </c>
      <c r="M119" s="58"/>
      <c r="N119" s="58"/>
      <c r="O119" s="58"/>
      <c r="P119" s="58">
        <f>M119+N119+O119</f>
        <v>0</v>
      </c>
      <c r="Q119" s="58"/>
      <c r="R119" s="58"/>
      <c r="S119" s="58"/>
      <c r="T119" s="58">
        <f t="shared" si="56"/>
        <v>0</v>
      </c>
      <c r="U119" s="29"/>
    </row>
    <row r="120" spans="1:21" ht="15.75">
      <c r="A120" s="9" t="s">
        <v>54</v>
      </c>
      <c r="B120" s="9" t="s">
        <v>55</v>
      </c>
      <c r="C120" s="9"/>
      <c r="D120" s="91">
        <f>D121+D122+D123+D124+D125</f>
        <v>48291</v>
      </c>
      <c r="E120" s="91">
        <f aca="true" t="shared" si="58" ref="E120:T120">E121+E122+E123+E124+E125</f>
        <v>0</v>
      </c>
      <c r="F120" s="91">
        <f t="shared" si="58"/>
        <v>0</v>
      </c>
      <c r="G120" s="91">
        <f t="shared" si="58"/>
        <v>0</v>
      </c>
      <c r="H120" s="92">
        <f t="shared" si="58"/>
        <v>0</v>
      </c>
      <c r="I120" s="92">
        <f t="shared" si="58"/>
        <v>0</v>
      </c>
      <c r="J120" s="92">
        <f t="shared" si="58"/>
        <v>2691</v>
      </c>
      <c r="K120" s="92">
        <f t="shared" si="58"/>
        <v>45600</v>
      </c>
      <c r="L120" s="92">
        <f t="shared" si="58"/>
        <v>48291</v>
      </c>
      <c r="M120" s="92">
        <f t="shared" si="58"/>
        <v>0</v>
      </c>
      <c r="N120" s="92">
        <f t="shared" si="58"/>
        <v>0</v>
      </c>
      <c r="O120" s="92">
        <f t="shared" si="58"/>
        <v>0</v>
      </c>
      <c r="P120" s="92">
        <f t="shared" si="58"/>
        <v>0</v>
      </c>
      <c r="Q120" s="92">
        <f t="shared" si="58"/>
        <v>0</v>
      </c>
      <c r="R120" s="92">
        <f t="shared" si="58"/>
        <v>0</v>
      </c>
      <c r="S120" s="92">
        <f t="shared" si="58"/>
        <v>0</v>
      </c>
      <c r="T120" s="92">
        <f t="shared" si="58"/>
        <v>0</v>
      </c>
      <c r="U120" s="29"/>
    </row>
    <row r="121" spans="1:21" ht="15">
      <c r="A121" s="14"/>
      <c r="B121" s="14" t="s">
        <v>56</v>
      </c>
      <c r="C121" s="14">
        <v>111</v>
      </c>
      <c r="D121" s="20">
        <f aca="true" t="shared" si="59" ref="D121:D138">H121+L121+P121+T121</f>
        <v>2691</v>
      </c>
      <c r="E121" s="20"/>
      <c r="F121" s="20"/>
      <c r="G121" s="20"/>
      <c r="H121" s="71">
        <f>E121+F121+G121</f>
        <v>0</v>
      </c>
      <c r="I121" s="71"/>
      <c r="J121" s="71">
        <v>2691</v>
      </c>
      <c r="K121" s="71"/>
      <c r="L121" s="71">
        <f>I121+J121+K121</f>
        <v>2691</v>
      </c>
      <c r="M121" s="71"/>
      <c r="N121" s="71"/>
      <c r="O121" s="71"/>
      <c r="P121" s="71">
        <f>M121+N121+O121</f>
        <v>0</v>
      </c>
      <c r="Q121" s="71"/>
      <c r="R121" s="71"/>
      <c r="S121" s="71"/>
      <c r="T121" s="71">
        <f>Q121+R121+S121</f>
        <v>0</v>
      </c>
      <c r="U121" s="29"/>
    </row>
    <row r="122" spans="1:21" ht="15">
      <c r="A122" s="14"/>
      <c r="B122" s="14" t="s">
        <v>57</v>
      </c>
      <c r="C122" s="14">
        <v>105</v>
      </c>
      <c r="D122" s="20">
        <f t="shared" si="59"/>
        <v>0</v>
      </c>
      <c r="E122" s="20"/>
      <c r="F122" s="20"/>
      <c r="G122" s="20"/>
      <c r="H122" s="71">
        <f>E122+F122+G122</f>
        <v>0</v>
      </c>
      <c r="I122" s="71"/>
      <c r="J122" s="71"/>
      <c r="K122" s="71"/>
      <c r="L122" s="71">
        <f>I122+J122+K122</f>
        <v>0</v>
      </c>
      <c r="M122" s="71"/>
      <c r="N122" s="71"/>
      <c r="O122" s="71"/>
      <c r="P122" s="71">
        <f>M122+N122+O122</f>
        <v>0</v>
      </c>
      <c r="Q122" s="71"/>
      <c r="R122" s="71"/>
      <c r="S122" s="71"/>
      <c r="T122" s="71">
        <f>Q122+R122+S122</f>
        <v>0</v>
      </c>
      <c r="U122" s="29"/>
    </row>
    <row r="123" spans="1:21" ht="15">
      <c r="A123" s="14"/>
      <c r="B123" s="14" t="s">
        <v>58</v>
      </c>
      <c r="C123" s="14">
        <v>106</v>
      </c>
      <c r="D123" s="20">
        <f t="shared" si="59"/>
        <v>0</v>
      </c>
      <c r="E123" s="20"/>
      <c r="F123" s="20"/>
      <c r="G123" s="20"/>
      <c r="H123" s="71">
        <f>E123+F123+G123</f>
        <v>0</v>
      </c>
      <c r="I123" s="71"/>
      <c r="J123" s="71"/>
      <c r="K123" s="71"/>
      <c r="L123" s="71">
        <f>I123+J123+K123</f>
        <v>0</v>
      </c>
      <c r="M123" s="71"/>
      <c r="N123" s="71"/>
      <c r="O123" s="71"/>
      <c r="P123" s="71">
        <f>M123+N123+O123</f>
        <v>0</v>
      </c>
      <c r="Q123" s="71"/>
      <c r="R123" s="71"/>
      <c r="S123" s="71"/>
      <c r="T123" s="71">
        <f>Q123+R123+S123</f>
        <v>0</v>
      </c>
      <c r="U123" s="29"/>
    </row>
    <row r="124" spans="1:21" ht="15">
      <c r="A124" s="14"/>
      <c r="B124" s="14" t="s">
        <v>59</v>
      </c>
      <c r="C124" s="14">
        <v>128</v>
      </c>
      <c r="D124" s="20">
        <f t="shared" si="59"/>
        <v>0</v>
      </c>
      <c r="E124" s="20"/>
      <c r="F124" s="20"/>
      <c r="G124" s="20"/>
      <c r="H124" s="71">
        <f>E124+F124+G124</f>
        <v>0</v>
      </c>
      <c r="I124" s="71"/>
      <c r="J124" s="71"/>
      <c r="K124" s="71"/>
      <c r="L124" s="71">
        <f>I124+J124+K124</f>
        <v>0</v>
      </c>
      <c r="M124" s="71"/>
      <c r="N124" s="71"/>
      <c r="O124" s="71"/>
      <c r="P124" s="71">
        <f>M124+N124+O124</f>
        <v>0</v>
      </c>
      <c r="Q124" s="71"/>
      <c r="R124" s="71"/>
      <c r="S124" s="71"/>
      <c r="T124" s="71">
        <f>Q124+R124+S124</f>
        <v>0</v>
      </c>
      <c r="U124" s="29"/>
    </row>
    <row r="125" spans="1:21" ht="15">
      <c r="A125" s="14"/>
      <c r="B125" s="14" t="s">
        <v>60</v>
      </c>
      <c r="C125" s="14">
        <v>129</v>
      </c>
      <c r="D125" s="20">
        <f t="shared" si="59"/>
        <v>45600</v>
      </c>
      <c r="E125" s="20"/>
      <c r="F125" s="20"/>
      <c r="G125" s="20"/>
      <c r="H125" s="71">
        <f>E125+F125+G125</f>
        <v>0</v>
      </c>
      <c r="I125" s="71"/>
      <c r="J125" s="71"/>
      <c r="K125" s="71">
        <v>45600</v>
      </c>
      <c r="L125" s="71">
        <f>I125+J125+K125</f>
        <v>45600</v>
      </c>
      <c r="M125" s="71"/>
      <c r="N125" s="71"/>
      <c r="O125" s="71"/>
      <c r="P125" s="71">
        <f>M125+N125+O125</f>
        <v>0</v>
      </c>
      <c r="Q125" s="71"/>
      <c r="R125" s="71"/>
      <c r="S125" s="71"/>
      <c r="T125" s="71">
        <f>Q125+R125+S125</f>
        <v>0</v>
      </c>
      <c r="U125" s="29"/>
    </row>
    <row r="126" spans="1:21" ht="15.75">
      <c r="A126" s="9" t="s">
        <v>61</v>
      </c>
      <c r="B126" s="9" t="s">
        <v>62</v>
      </c>
      <c r="C126" s="9"/>
      <c r="D126" s="91">
        <f>D127+D128+D129+D130+D131+D132+D133+D134+D135+D136+D137+D138</f>
        <v>132584</v>
      </c>
      <c r="E126" s="91">
        <f aca="true" t="shared" si="60" ref="E126:T126">E127+E128+E129+E130+E131+E132+E133+E134+E135+E136+E137+E138</f>
        <v>0</v>
      </c>
      <c r="F126" s="91">
        <f t="shared" si="60"/>
        <v>1350</v>
      </c>
      <c r="G126" s="91">
        <f t="shared" si="60"/>
        <v>0</v>
      </c>
      <c r="H126" s="92">
        <f t="shared" si="60"/>
        <v>1350</v>
      </c>
      <c r="I126" s="92">
        <f t="shared" si="60"/>
        <v>0</v>
      </c>
      <c r="J126" s="92">
        <f t="shared" si="60"/>
        <v>1350</v>
      </c>
      <c r="K126" s="92">
        <f t="shared" si="60"/>
        <v>64942</v>
      </c>
      <c r="L126" s="92">
        <f t="shared" si="60"/>
        <v>66292</v>
      </c>
      <c r="M126" s="92">
        <f t="shared" si="60"/>
        <v>0</v>
      </c>
      <c r="N126" s="92">
        <f t="shared" si="60"/>
        <v>0</v>
      </c>
      <c r="O126" s="92">
        <f t="shared" si="60"/>
        <v>64942</v>
      </c>
      <c r="P126" s="92">
        <f t="shared" si="60"/>
        <v>64942</v>
      </c>
      <c r="Q126" s="92">
        <f t="shared" si="60"/>
        <v>0</v>
      </c>
      <c r="R126" s="92">
        <f t="shared" si="60"/>
        <v>0</v>
      </c>
      <c r="S126" s="92">
        <f t="shared" si="60"/>
        <v>0</v>
      </c>
      <c r="T126" s="92">
        <f t="shared" si="60"/>
        <v>0</v>
      </c>
      <c r="U126" s="29"/>
    </row>
    <row r="127" spans="1:21" ht="15">
      <c r="A127" s="14"/>
      <c r="B127" s="14" t="s">
        <v>63</v>
      </c>
      <c r="C127" s="14">
        <v>130</v>
      </c>
      <c r="D127" s="20">
        <f t="shared" si="59"/>
        <v>0</v>
      </c>
      <c r="E127" s="20"/>
      <c r="F127" s="20"/>
      <c r="G127" s="20"/>
      <c r="H127" s="71">
        <f aca="true" t="shared" si="61" ref="H127:H138">E127+F127+G127</f>
        <v>0</v>
      </c>
      <c r="I127" s="71"/>
      <c r="J127" s="71"/>
      <c r="K127" s="71"/>
      <c r="L127" s="71">
        <f aca="true" t="shared" si="62" ref="L127:L135">I127+J127+K127</f>
        <v>0</v>
      </c>
      <c r="M127" s="71"/>
      <c r="N127" s="71"/>
      <c r="O127" s="71"/>
      <c r="P127" s="71">
        <f aca="true" t="shared" si="63" ref="P127:P138">M127+N127+O127</f>
        <v>0</v>
      </c>
      <c r="Q127" s="71"/>
      <c r="R127" s="71"/>
      <c r="S127" s="71"/>
      <c r="T127" s="71">
        <f aca="true" t="shared" si="64" ref="T127:T138">Q127+R127+S127</f>
        <v>0</v>
      </c>
      <c r="U127" s="29"/>
    </row>
    <row r="128" spans="1:21" ht="15">
      <c r="A128" s="14"/>
      <c r="B128" s="14" t="s">
        <v>64</v>
      </c>
      <c r="C128" s="14">
        <v>131</v>
      </c>
      <c r="D128" s="20">
        <f t="shared" si="59"/>
        <v>0</v>
      </c>
      <c r="E128" s="20"/>
      <c r="F128" s="20"/>
      <c r="G128" s="20"/>
      <c r="H128" s="71">
        <f t="shared" si="61"/>
        <v>0</v>
      </c>
      <c r="I128" s="71"/>
      <c r="J128" s="71"/>
      <c r="K128" s="71"/>
      <c r="L128" s="71">
        <f t="shared" si="62"/>
        <v>0</v>
      </c>
      <c r="M128" s="71"/>
      <c r="N128" s="71"/>
      <c r="O128" s="71"/>
      <c r="P128" s="71">
        <f t="shared" si="63"/>
        <v>0</v>
      </c>
      <c r="Q128" s="71"/>
      <c r="R128" s="71"/>
      <c r="S128" s="71"/>
      <c r="T128" s="71">
        <f t="shared" si="64"/>
        <v>0</v>
      </c>
      <c r="U128" s="29"/>
    </row>
    <row r="129" spans="1:21" ht="15">
      <c r="A129" s="14"/>
      <c r="B129" s="14" t="s">
        <v>65</v>
      </c>
      <c r="C129" s="14">
        <v>132</v>
      </c>
      <c r="D129" s="20">
        <f t="shared" si="59"/>
        <v>0</v>
      </c>
      <c r="E129" s="20"/>
      <c r="F129" s="20"/>
      <c r="G129" s="20"/>
      <c r="H129" s="71">
        <f t="shared" si="61"/>
        <v>0</v>
      </c>
      <c r="I129" s="71"/>
      <c r="J129" s="71"/>
      <c r="K129" s="71"/>
      <c r="L129" s="71">
        <f t="shared" si="62"/>
        <v>0</v>
      </c>
      <c r="M129" s="71"/>
      <c r="N129" s="71"/>
      <c r="O129" s="71"/>
      <c r="P129" s="71">
        <f t="shared" si="63"/>
        <v>0</v>
      </c>
      <c r="Q129" s="71"/>
      <c r="R129" s="71"/>
      <c r="S129" s="71"/>
      <c r="T129" s="71">
        <f t="shared" si="64"/>
        <v>0</v>
      </c>
      <c r="U129" s="29"/>
    </row>
    <row r="130" spans="1:21" ht="15">
      <c r="A130" s="14"/>
      <c r="B130" s="14" t="s">
        <v>66</v>
      </c>
      <c r="C130" s="14">
        <v>133</v>
      </c>
      <c r="D130" s="20">
        <f t="shared" si="59"/>
        <v>0</v>
      </c>
      <c r="E130" s="20"/>
      <c r="F130" s="20"/>
      <c r="G130" s="20"/>
      <c r="H130" s="71">
        <f t="shared" si="61"/>
        <v>0</v>
      </c>
      <c r="I130" s="71"/>
      <c r="J130" s="71"/>
      <c r="K130" s="71"/>
      <c r="L130" s="71">
        <f t="shared" si="62"/>
        <v>0</v>
      </c>
      <c r="M130" s="71"/>
      <c r="N130" s="71"/>
      <c r="O130" s="71"/>
      <c r="P130" s="71">
        <f t="shared" si="63"/>
        <v>0</v>
      </c>
      <c r="Q130" s="71"/>
      <c r="R130" s="71"/>
      <c r="S130" s="71"/>
      <c r="T130" s="71">
        <f t="shared" si="64"/>
        <v>0</v>
      </c>
      <c r="U130" s="29"/>
    </row>
    <row r="131" spans="1:21" ht="15">
      <c r="A131" s="14"/>
      <c r="B131" s="14" t="s">
        <v>67</v>
      </c>
      <c r="C131" s="14">
        <v>134</v>
      </c>
      <c r="D131" s="20">
        <f t="shared" si="59"/>
        <v>0</v>
      </c>
      <c r="E131" s="20"/>
      <c r="F131" s="20"/>
      <c r="G131" s="20"/>
      <c r="H131" s="71">
        <f t="shared" si="61"/>
        <v>0</v>
      </c>
      <c r="I131" s="71"/>
      <c r="J131" s="71"/>
      <c r="K131" s="71"/>
      <c r="L131" s="71">
        <f t="shared" si="62"/>
        <v>0</v>
      </c>
      <c r="M131" s="71"/>
      <c r="N131" s="71"/>
      <c r="O131" s="71"/>
      <c r="P131" s="71">
        <f t="shared" si="63"/>
        <v>0</v>
      </c>
      <c r="Q131" s="71"/>
      <c r="R131" s="71"/>
      <c r="S131" s="71"/>
      <c r="T131" s="71">
        <f t="shared" si="64"/>
        <v>0</v>
      </c>
      <c r="U131" s="29"/>
    </row>
    <row r="132" spans="1:21" ht="15">
      <c r="A132" s="17"/>
      <c r="B132" s="14" t="s">
        <v>68</v>
      </c>
      <c r="C132" s="14">
        <v>135</v>
      </c>
      <c r="D132" s="20">
        <f t="shared" si="59"/>
        <v>0</v>
      </c>
      <c r="E132" s="20"/>
      <c r="F132" s="20"/>
      <c r="G132" s="20"/>
      <c r="H132" s="71">
        <f t="shared" si="61"/>
        <v>0</v>
      </c>
      <c r="I132" s="71"/>
      <c r="J132" s="71"/>
      <c r="K132" s="71"/>
      <c r="L132" s="71">
        <f t="shared" si="62"/>
        <v>0</v>
      </c>
      <c r="M132" s="71"/>
      <c r="N132" s="71"/>
      <c r="O132" s="71"/>
      <c r="P132" s="71">
        <f t="shared" si="63"/>
        <v>0</v>
      </c>
      <c r="Q132" s="71"/>
      <c r="R132" s="71"/>
      <c r="S132" s="71"/>
      <c r="T132" s="71">
        <f t="shared" si="64"/>
        <v>0</v>
      </c>
      <c r="U132" s="29"/>
    </row>
    <row r="133" spans="1:21" ht="15">
      <c r="A133" s="14"/>
      <c r="B133" s="14" t="s">
        <v>69</v>
      </c>
      <c r="C133" s="14">
        <v>136</v>
      </c>
      <c r="D133" s="20">
        <f t="shared" si="59"/>
        <v>2700</v>
      </c>
      <c r="E133" s="20"/>
      <c r="F133" s="20">
        <v>1350</v>
      </c>
      <c r="G133" s="20"/>
      <c r="H133" s="71">
        <f t="shared" si="61"/>
        <v>1350</v>
      </c>
      <c r="I133" s="71"/>
      <c r="J133" s="71">
        <v>1350</v>
      </c>
      <c r="K133" s="71"/>
      <c r="L133" s="71">
        <f t="shared" si="62"/>
        <v>1350</v>
      </c>
      <c r="M133" s="71"/>
      <c r="N133" s="71"/>
      <c r="O133" s="71"/>
      <c r="P133" s="71">
        <f t="shared" si="63"/>
        <v>0</v>
      </c>
      <c r="Q133" s="71"/>
      <c r="R133" s="71"/>
      <c r="S133" s="71"/>
      <c r="T133" s="71">
        <f t="shared" si="64"/>
        <v>0</v>
      </c>
      <c r="U133" s="29"/>
    </row>
    <row r="134" spans="1:21" ht="15">
      <c r="A134" s="14"/>
      <c r="B134" s="14" t="s">
        <v>70</v>
      </c>
      <c r="C134" s="14">
        <v>137</v>
      </c>
      <c r="D134" s="20">
        <f t="shared" si="59"/>
        <v>0</v>
      </c>
      <c r="E134" s="20"/>
      <c r="F134" s="20"/>
      <c r="G134" s="20"/>
      <c r="H134" s="71">
        <f t="shared" si="61"/>
        <v>0</v>
      </c>
      <c r="I134" s="71"/>
      <c r="J134" s="71"/>
      <c r="K134" s="71"/>
      <c r="L134" s="71">
        <f t="shared" si="62"/>
        <v>0</v>
      </c>
      <c r="M134" s="71"/>
      <c r="N134" s="71"/>
      <c r="O134" s="71"/>
      <c r="P134" s="71">
        <f t="shared" si="63"/>
        <v>0</v>
      </c>
      <c r="Q134" s="71"/>
      <c r="R134" s="71"/>
      <c r="S134" s="71"/>
      <c r="T134" s="71">
        <f t="shared" si="64"/>
        <v>0</v>
      </c>
      <c r="U134" s="29"/>
    </row>
    <row r="135" spans="1:21" ht="15">
      <c r="A135" s="14"/>
      <c r="B135" s="14" t="s">
        <v>71</v>
      </c>
      <c r="C135" s="14">
        <v>138</v>
      </c>
      <c r="D135" s="20">
        <f t="shared" si="59"/>
        <v>0</v>
      </c>
      <c r="E135" s="20"/>
      <c r="F135" s="20"/>
      <c r="G135" s="20"/>
      <c r="H135" s="71">
        <f t="shared" si="61"/>
        <v>0</v>
      </c>
      <c r="I135" s="71"/>
      <c r="J135" s="71"/>
      <c r="K135" s="71"/>
      <c r="L135" s="71">
        <f t="shared" si="62"/>
        <v>0</v>
      </c>
      <c r="M135" s="71"/>
      <c r="N135" s="71"/>
      <c r="O135" s="71"/>
      <c r="P135" s="71">
        <f t="shared" si="63"/>
        <v>0</v>
      </c>
      <c r="Q135" s="71"/>
      <c r="R135" s="71"/>
      <c r="S135" s="71"/>
      <c r="T135" s="71">
        <f t="shared" si="64"/>
        <v>0</v>
      </c>
      <c r="U135" s="29"/>
    </row>
    <row r="136" spans="1:21" ht="15">
      <c r="A136" s="14"/>
      <c r="B136" s="14" t="s">
        <v>72</v>
      </c>
      <c r="C136" s="14">
        <v>104</v>
      </c>
      <c r="D136" s="20">
        <f t="shared" si="59"/>
        <v>0</v>
      </c>
      <c r="E136" s="20"/>
      <c r="F136" s="20"/>
      <c r="G136" s="20"/>
      <c r="H136" s="71">
        <f t="shared" si="61"/>
        <v>0</v>
      </c>
      <c r="I136" s="71"/>
      <c r="J136" s="71"/>
      <c r="K136" s="71"/>
      <c r="L136" s="71">
        <v>0</v>
      </c>
      <c r="M136" s="71"/>
      <c r="N136" s="71"/>
      <c r="O136" s="71"/>
      <c r="P136" s="71">
        <f t="shared" si="63"/>
        <v>0</v>
      </c>
      <c r="Q136" s="71"/>
      <c r="R136" s="71"/>
      <c r="S136" s="71"/>
      <c r="T136" s="71">
        <f t="shared" si="64"/>
        <v>0</v>
      </c>
      <c r="U136" s="29"/>
    </row>
    <row r="137" spans="1:21" ht="15">
      <c r="A137" s="14"/>
      <c r="B137" s="14" t="s">
        <v>73</v>
      </c>
      <c r="C137" s="14">
        <v>139</v>
      </c>
      <c r="D137" s="20">
        <f t="shared" si="59"/>
        <v>0</v>
      </c>
      <c r="E137" s="20"/>
      <c r="F137" s="20"/>
      <c r="G137" s="20"/>
      <c r="H137" s="71">
        <f t="shared" si="61"/>
        <v>0</v>
      </c>
      <c r="I137" s="71"/>
      <c r="J137" s="71"/>
      <c r="K137" s="71"/>
      <c r="L137" s="71">
        <v>0</v>
      </c>
      <c r="M137" s="71"/>
      <c r="N137" s="71"/>
      <c r="O137" s="71"/>
      <c r="P137" s="71">
        <f t="shared" si="63"/>
        <v>0</v>
      </c>
      <c r="Q137" s="71"/>
      <c r="R137" s="71"/>
      <c r="S137" s="71"/>
      <c r="T137" s="71">
        <f t="shared" si="64"/>
        <v>0</v>
      </c>
      <c r="U137" s="29"/>
    </row>
    <row r="138" spans="1:21" ht="15">
      <c r="A138" s="14"/>
      <c r="B138" s="14" t="s">
        <v>74</v>
      </c>
      <c r="C138" s="14">
        <v>140</v>
      </c>
      <c r="D138" s="20">
        <f t="shared" si="59"/>
        <v>129884</v>
      </c>
      <c r="E138" s="20"/>
      <c r="F138" s="20"/>
      <c r="G138" s="20"/>
      <c r="H138" s="71">
        <f t="shared" si="61"/>
        <v>0</v>
      </c>
      <c r="I138" s="71"/>
      <c r="J138" s="71"/>
      <c r="K138" s="71">
        <v>64942</v>
      </c>
      <c r="L138" s="71">
        <f>I138+J138+K138</f>
        <v>64942</v>
      </c>
      <c r="M138" s="71"/>
      <c r="N138" s="71"/>
      <c r="O138" s="71">
        <v>64942</v>
      </c>
      <c r="P138" s="71">
        <f t="shared" si="63"/>
        <v>64942</v>
      </c>
      <c r="Q138" s="71"/>
      <c r="R138" s="71"/>
      <c r="S138" s="71"/>
      <c r="T138" s="71">
        <f t="shared" si="64"/>
        <v>0</v>
      </c>
      <c r="U138" s="29"/>
    </row>
    <row r="139" spans="1:21" ht="15.75">
      <c r="A139" s="9" t="s">
        <v>75</v>
      </c>
      <c r="B139" s="9" t="s">
        <v>76</v>
      </c>
      <c r="C139" s="9">
        <v>241</v>
      </c>
      <c r="D139" s="91">
        <f>H139+L139+P139+T139</f>
        <v>0</v>
      </c>
      <c r="E139" s="91"/>
      <c r="F139" s="91"/>
      <c r="G139" s="91"/>
      <c r="H139" s="92">
        <f>E139+F139+G139</f>
        <v>0</v>
      </c>
      <c r="I139" s="92"/>
      <c r="J139" s="92"/>
      <c r="K139" s="92"/>
      <c r="L139" s="92">
        <f>I139+J139+K139</f>
        <v>0</v>
      </c>
      <c r="M139" s="92"/>
      <c r="N139" s="92"/>
      <c r="O139" s="92"/>
      <c r="P139" s="92">
        <f>M139+N139+O139</f>
        <v>0</v>
      </c>
      <c r="Q139" s="92"/>
      <c r="R139" s="92"/>
      <c r="S139" s="92"/>
      <c r="T139" s="92">
        <f>Q139+R139+S139</f>
        <v>0</v>
      </c>
      <c r="U139" s="29"/>
    </row>
    <row r="140" spans="1:21" ht="15.75">
      <c r="A140" s="9" t="s">
        <v>77</v>
      </c>
      <c r="B140" s="9" t="s">
        <v>78</v>
      </c>
      <c r="C140" s="9">
        <v>242</v>
      </c>
      <c r="D140" s="91">
        <f>H140+L140+P140+T140</f>
        <v>0</v>
      </c>
      <c r="E140" s="91"/>
      <c r="F140" s="91"/>
      <c r="G140" s="91"/>
      <c r="H140" s="92">
        <f>E140+F140+G140</f>
        <v>0</v>
      </c>
      <c r="I140" s="92"/>
      <c r="J140" s="92"/>
      <c r="K140" s="92"/>
      <c r="L140" s="92">
        <f>I140+J140+K140</f>
        <v>0</v>
      </c>
      <c r="M140" s="92"/>
      <c r="N140" s="92"/>
      <c r="O140" s="92"/>
      <c r="P140" s="92">
        <f>M140+N140+O140</f>
        <v>0</v>
      </c>
      <c r="Q140" s="92"/>
      <c r="R140" s="92"/>
      <c r="S140" s="92"/>
      <c r="T140" s="92">
        <f>Q140+R140+S140</f>
        <v>0</v>
      </c>
      <c r="U140" s="29"/>
    </row>
    <row r="141" spans="1:21" ht="15.75">
      <c r="A141" s="9" t="s">
        <v>79</v>
      </c>
      <c r="B141" s="9" t="s">
        <v>80</v>
      </c>
      <c r="C141" s="9">
        <v>251</v>
      </c>
      <c r="D141" s="91">
        <f>H141+L141+P141+T141</f>
        <v>0</v>
      </c>
      <c r="E141" s="91"/>
      <c r="F141" s="91"/>
      <c r="G141" s="91"/>
      <c r="H141" s="92">
        <f>E141+F141+G141</f>
        <v>0</v>
      </c>
      <c r="I141" s="92"/>
      <c r="J141" s="92"/>
      <c r="K141" s="92"/>
      <c r="L141" s="92">
        <f>I141+J141+K141</f>
        <v>0</v>
      </c>
      <c r="M141" s="92"/>
      <c r="N141" s="92"/>
      <c r="O141" s="92"/>
      <c r="P141" s="92">
        <f>M141+N141+O141</f>
        <v>0</v>
      </c>
      <c r="Q141" s="92"/>
      <c r="R141" s="92"/>
      <c r="S141" s="92"/>
      <c r="T141" s="92">
        <f>Q141+R141+S141</f>
        <v>0</v>
      </c>
      <c r="U141" s="29"/>
    </row>
    <row r="142" spans="1:21" ht="15.75">
      <c r="A142" s="9" t="s">
        <v>81</v>
      </c>
      <c r="B142" s="9" t="s">
        <v>82</v>
      </c>
      <c r="C142" s="9"/>
      <c r="D142" s="91">
        <f>D143+D144+D145+D146+D147+D148</f>
        <v>0</v>
      </c>
      <c r="E142" s="91">
        <f aca="true" t="shared" si="65" ref="E142:T142">E143+E144+E145+E146+E147+E148</f>
        <v>0</v>
      </c>
      <c r="F142" s="91">
        <f t="shared" si="65"/>
        <v>0</v>
      </c>
      <c r="G142" s="91">
        <f t="shared" si="65"/>
        <v>0</v>
      </c>
      <c r="H142" s="92">
        <f t="shared" si="65"/>
        <v>0</v>
      </c>
      <c r="I142" s="92">
        <f t="shared" si="65"/>
        <v>0</v>
      </c>
      <c r="J142" s="92">
        <f t="shared" si="65"/>
        <v>0</v>
      </c>
      <c r="K142" s="92">
        <f t="shared" si="65"/>
        <v>0</v>
      </c>
      <c r="L142" s="92">
        <f t="shared" si="65"/>
        <v>0</v>
      </c>
      <c r="M142" s="92">
        <f t="shared" si="65"/>
        <v>0</v>
      </c>
      <c r="N142" s="92">
        <f t="shared" si="65"/>
        <v>0</v>
      </c>
      <c r="O142" s="92">
        <f t="shared" si="65"/>
        <v>0</v>
      </c>
      <c r="P142" s="92">
        <f t="shared" si="65"/>
        <v>0</v>
      </c>
      <c r="Q142" s="92">
        <f t="shared" si="65"/>
        <v>0</v>
      </c>
      <c r="R142" s="92">
        <f t="shared" si="65"/>
        <v>0</v>
      </c>
      <c r="S142" s="92">
        <f t="shared" si="65"/>
        <v>0</v>
      </c>
      <c r="T142" s="92">
        <f t="shared" si="65"/>
        <v>0</v>
      </c>
      <c r="U142" s="29"/>
    </row>
    <row r="143" spans="1:21" ht="15">
      <c r="A143" s="14"/>
      <c r="B143" s="14" t="s">
        <v>83</v>
      </c>
      <c r="C143" s="14">
        <v>113</v>
      </c>
      <c r="D143" s="20">
        <f aca="true" t="shared" si="66" ref="D143:D169">H143+L143+P143+T143</f>
        <v>0</v>
      </c>
      <c r="E143" s="20"/>
      <c r="F143" s="20"/>
      <c r="G143" s="20"/>
      <c r="H143" s="71">
        <f aca="true" t="shared" si="67" ref="H143:H148">E143+F143+G143</f>
        <v>0</v>
      </c>
      <c r="I143" s="71"/>
      <c r="J143" s="71"/>
      <c r="K143" s="71"/>
      <c r="L143" s="71">
        <f aca="true" t="shared" si="68" ref="L143:L148">I143+J143+K143</f>
        <v>0</v>
      </c>
      <c r="M143" s="71"/>
      <c r="N143" s="71"/>
      <c r="O143" s="71"/>
      <c r="P143" s="71">
        <f aca="true" t="shared" si="69" ref="P143:P148">M143+N143+O143</f>
        <v>0</v>
      </c>
      <c r="Q143" s="71"/>
      <c r="R143" s="71"/>
      <c r="S143" s="71"/>
      <c r="T143" s="71">
        <f aca="true" t="shared" si="70" ref="T143:T148">Q143+R143+S143</f>
        <v>0</v>
      </c>
      <c r="U143" s="29"/>
    </row>
    <row r="144" spans="1:21" ht="15">
      <c r="A144" s="14"/>
      <c r="B144" s="14" t="s">
        <v>84</v>
      </c>
      <c r="C144" s="14">
        <v>114</v>
      </c>
      <c r="D144" s="20">
        <f t="shared" si="66"/>
        <v>0</v>
      </c>
      <c r="E144" s="20"/>
      <c r="F144" s="20"/>
      <c r="G144" s="20"/>
      <c r="H144" s="71">
        <f t="shared" si="67"/>
        <v>0</v>
      </c>
      <c r="I144" s="71"/>
      <c r="J144" s="71"/>
      <c r="K144" s="71"/>
      <c r="L144" s="71">
        <f t="shared" si="68"/>
        <v>0</v>
      </c>
      <c r="M144" s="71"/>
      <c r="N144" s="71"/>
      <c r="O144" s="71"/>
      <c r="P144" s="71">
        <f t="shared" si="69"/>
        <v>0</v>
      </c>
      <c r="Q144" s="71"/>
      <c r="R144" s="71"/>
      <c r="S144" s="71"/>
      <c r="T144" s="71">
        <f t="shared" si="70"/>
        <v>0</v>
      </c>
      <c r="U144" s="29"/>
    </row>
    <row r="145" spans="1:21" ht="15">
      <c r="A145" s="14"/>
      <c r="B145" s="14" t="s">
        <v>85</v>
      </c>
      <c r="C145" s="14">
        <v>115</v>
      </c>
      <c r="D145" s="20">
        <f t="shared" si="66"/>
        <v>0</v>
      </c>
      <c r="E145" s="20"/>
      <c r="F145" s="20"/>
      <c r="G145" s="20"/>
      <c r="H145" s="71">
        <f t="shared" si="67"/>
        <v>0</v>
      </c>
      <c r="I145" s="71"/>
      <c r="J145" s="71"/>
      <c r="K145" s="71"/>
      <c r="L145" s="71">
        <f t="shared" si="68"/>
        <v>0</v>
      </c>
      <c r="M145" s="71"/>
      <c r="N145" s="71"/>
      <c r="O145" s="71"/>
      <c r="P145" s="71">
        <f t="shared" si="69"/>
        <v>0</v>
      </c>
      <c r="Q145" s="71"/>
      <c r="R145" s="71"/>
      <c r="S145" s="71"/>
      <c r="T145" s="71">
        <f t="shared" si="70"/>
        <v>0</v>
      </c>
      <c r="U145" s="29"/>
    </row>
    <row r="146" spans="1:21" ht="15">
      <c r="A146" s="14"/>
      <c r="B146" s="14" t="s">
        <v>86</v>
      </c>
      <c r="C146" s="14">
        <v>141</v>
      </c>
      <c r="D146" s="20">
        <f t="shared" si="66"/>
        <v>0</v>
      </c>
      <c r="E146" s="20"/>
      <c r="F146" s="20"/>
      <c r="G146" s="20"/>
      <c r="H146" s="71">
        <f t="shared" si="67"/>
        <v>0</v>
      </c>
      <c r="I146" s="71"/>
      <c r="J146" s="71"/>
      <c r="K146" s="71"/>
      <c r="L146" s="71">
        <f t="shared" si="68"/>
        <v>0</v>
      </c>
      <c r="M146" s="71"/>
      <c r="N146" s="71"/>
      <c r="O146" s="71"/>
      <c r="P146" s="71">
        <f t="shared" si="69"/>
        <v>0</v>
      </c>
      <c r="Q146" s="71"/>
      <c r="R146" s="71"/>
      <c r="S146" s="71"/>
      <c r="T146" s="71">
        <f t="shared" si="70"/>
        <v>0</v>
      </c>
      <c r="U146" s="29"/>
    </row>
    <row r="147" spans="1:21" ht="15">
      <c r="A147" s="14"/>
      <c r="B147" s="14" t="s">
        <v>87</v>
      </c>
      <c r="C147" s="14">
        <v>142</v>
      </c>
      <c r="D147" s="20">
        <f t="shared" si="66"/>
        <v>0</v>
      </c>
      <c r="E147" s="20"/>
      <c r="F147" s="20"/>
      <c r="G147" s="20"/>
      <c r="H147" s="71">
        <f t="shared" si="67"/>
        <v>0</v>
      </c>
      <c r="I147" s="71"/>
      <c r="J147" s="71"/>
      <c r="K147" s="71"/>
      <c r="L147" s="71">
        <f t="shared" si="68"/>
        <v>0</v>
      </c>
      <c r="M147" s="71"/>
      <c r="N147" s="71"/>
      <c r="O147" s="71"/>
      <c r="P147" s="71">
        <f t="shared" si="69"/>
        <v>0</v>
      </c>
      <c r="Q147" s="71"/>
      <c r="R147" s="71"/>
      <c r="S147" s="71"/>
      <c r="T147" s="71">
        <f t="shared" si="70"/>
        <v>0</v>
      </c>
      <c r="U147" s="29"/>
    </row>
    <row r="148" spans="1:21" ht="15">
      <c r="A148" s="14" t="s">
        <v>88</v>
      </c>
      <c r="B148" s="14" t="s">
        <v>89</v>
      </c>
      <c r="C148" s="14">
        <v>263</v>
      </c>
      <c r="D148" s="20">
        <f t="shared" si="66"/>
        <v>0</v>
      </c>
      <c r="E148" s="20"/>
      <c r="F148" s="20"/>
      <c r="G148" s="20"/>
      <c r="H148" s="71">
        <f t="shared" si="67"/>
        <v>0</v>
      </c>
      <c r="I148" s="71"/>
      <c r="J148" s="71"/>
      <c r="K148" s="71"/>
      <c r="L148" s="71">
        <f t="shared" si="68"/>
        <v>0</v>
      </c>
      <c r="M148" s="71"/>
      <c r="N148" s="71"/>
      <c r="O148" s="71"/>
      <c r="P148" s="71">
        <f t="shared" si="69"/>
        <v>0</v>
      </c>
      <c r="Q148" s="71"/>
      <c r="R148" s="71"/>
      <c r="S148" s="71"/>
      <c r="T148" s="71">
        <f t="shared" si="70"/>
        <v>0</v>
      </c>
      <c r="U148" s="29"/>
    </row>
    <row r="149" spans="1:21" ht="15.75">
      <c r="A149" s="9" t="s">
        <v>90</v>
      </c>
      <c r="B149" s="9" t="s">
        <v>91</v>
      </c>
      <c r="C149" s="9"/>
      <c r="D149" s="91">
        <f>D150+D151+D152+D153+D154+D155+D156+D157</f>
        <v>0</v>
      </c>
      <c r="E149" s="91">
        <f aca="true" t="shared" si="71" ref="E149:T149">E150+E151+E152+E153+E154+E155+E156+E157</f>
        <v>0</v>
      </c>
      <c r="F149" s="91">
        <f t="shared" si="71"/>
        <v>0</v>
      </c>
      <c r="G149" s="91">
        <f t="shared" si="71"/>
        <v>0</v>
      </c>
      <c r="H149" s="92">
        <f t="shared" si="71"/>
        <v>0</v>
      </c>
      <c r="I149" s="92">
        <f t="shared" si="71"/>
        <v>0</v>
      </c>
      <c r="J149" s="92">
        <f t="shared" si="71"/>
        <v>0</v>
      </c>
      <c r="K149" s="92">
        <f t="shared" si="71"/>
        <v>0</v>
      </c>
      <c r="L149" s="92">
        <f t="shared" si="71"/>
        <v>0</v>
      </c>
      <c r="M149" s="92">
        <f t="shared" si="71"/>
        <v>0</v>
      </c>
      <c r="N149" s="92">
        <f t="shared" si="71"/>
        <v>0</v>
      </c>
      <c r="O149" s="92">
        <f t="shared" si="71"/>
        <v>0</v>
      </c>
      <c r="P149" s="92">
        <f t="shared" si="71"/>
        <v>0</v>
      </c>
      <c r="Q149" s="92">
        <f t="shared" si="71"/>
        <v>0</v>
      </c>
      <c r="R149" s="92">
        <f t="shared" si="71"/>
        <v>0</v>
      </c>
      <c r="S149" s="92">
        <f t="shared" si="71"/>
        <v>0</v>
      </c>
      <c r="T149" s="92">
        <f t="shared" si="71"/>
        <v>0</v>
      </c>
      <c r="U149" s="29"/>
    </row>
    <row r="150" spans="1:21" ht="15">
      <c r="A150" s="14"/>
      <c r="B150" s="14" t="s">
        <v>92</v>
      </c>
      <c r="C150" s="14">
        <v>143</v>
      </c>
      <c r="D150" s="20">
        <f>H150+L150+P150+T150</f>
        <v>0</v>
      </c>
      <c r="E150" s="20"/>
      <c r="F150" s="20"/>
      <c r="G150" s="20"/>
      <c r="H150" s="71">
        <f aca="true" t="shared" si="72" ref="H150:H157">E150+F150+G150</f>
        <v>0</v>
      </c>
      <c r="I150" s="71"/>
      <c r="J150" s="71"/>
      <c r="K150" s="71"/>
      <c r="L150" s="71">
        <f aca="true" t="shared" si="73" ref="L150:L157">I150+J150+K150</f>
        <v>0</v>
      </c>
      <c r="M150" s="71"/>
      <c r="N150" s="71"/>
      <c r="O150" s="71"/>
      <c r="P150" s="71">
        <f aca="true" t="shared" si="74" ref="P150:P157">M150+N150+O150</f>
        <v>0</v>
      </c>
      <c r="Q150" s="71"/>
      <c r="R150" s="71"/>
      <c r="S150" s="71"/>
      <c r="T150" s="71">
        <f aca="true" t="shared" si="75" ref="T150:T157">Q150+R150+S150</f>
        <v>0</v>
      </c>
      <c r="U150" s="29"/>
    </row>
    <row r="151" spans="1:21" ht="15">
      <c r="A151" s="14"/>
      <c r="B151" s="14" t="s">
        <v>93</v>
      </c>
      <c r="C151" s="14">
        <v>144</v>
      </c>
      <c r="D151" s="20">
        <f t="shared" si="66"/>
        <v>0</v>
      </c>
      <c r="E151" s="20"/>
      <c r="F151" s="20"/>
      <c r="G151" s="20"/>
      <c r="H151" s="71">
        <f t="shared" si="72"/>
        <v>0</v>
      </c>
      <c r="I151" s="71"/>
      <c r="J151" s="71"/>
      <c r="K151" s="71"/>
      <c r="L151" s="71">
        <f t="shared" si="73"/>
        <v>0</v>
      </c>
      <c r="M151" s="71"/>
      <c r="N151" s="71"/>
      <c r="O151" s="71"/>
      <c r="P151" s="71">
        <f t="shared" si="74"/>
        <v>0</v>
      </c>
      <c r="Q151" s="71"/>
      <c r="R151" s="71"/>
      <c r="S151" s="71"/>
      <c r="T151" s="71">
        <f t="shared" si="75"/>
        <v>0</v>
      </c>
      <c r="U151" s="29"/>
    </row>
    <row r="152" spans="1:21" ht="15">
      <c r="A152" s="14"/>
      <c r="B152" s="14" t="s">
        <v>94</v>
      </c>
      <c r="C152" s="14">
        <v>145</v>
      </c>
      <c r="D152" s="20">
        <f t="shared" si="66"/>
        <v>0</v>
      </c>
      <c r="E152" s="20"/>
      <c r="F152" s="20"/>
      <c r="G152" s="20"/>
      <c r="H152" s="71">
        <f t="shared" si="72"/>
        <v>0</v>
      </c>
      <c r="I152" s="71"/>
      <c r="J152" s="71"/>
      <c r="K152" s="71"/>
      <c r="L152" s="71">
        <f t="shared" si="73"/>
        <v>0</v>
      </c>
      <c r="M152" s="71"/>
      <c r="N152" s="71"/>
      <c r="O152" s="71"/>
      <c r="P152" s="71">
        <f t="shared" si="74"/>
        <v>0</v>
      </c>
      <c r="Q152" s="71"/>
      <c r="R152" s="71"/>
      <c r="S152" s="71"/>
      <c r="T152" s="71">
        <f t="shared" si="75"/>
        <v>0</v>
      </c>
      <c r="U152" s="29"/>
    </row>
    <row r="153" spans="1:21" ht="15">
      <c r="A153" s="14"/>
      <c r="B153" s="14" t="s">
        <v>95</v>
      </c>
      <c r="C153" s="14">
        <v>146</v>
      </c>
      <c r="D153" s="20">
        <f t="shared" si="66"/>
        <v>0</v>
      </c>
      <c r="E153" s="20"/>
      <c r="F153" s="20"/>
      <c r="G153" s="20"/>
      <c r="H153" s="71">
        <f t="shared" si="72"/>
        <v>0</v>
      </c>
      <c r="I153" s="71"/>
      <c r="J153" s="71"/>
      <c r="K153" s="71"/>
      <c r="L153" s="71">
        <f t="shared" si="73"/>
        <v>0</v>
      </c>
      <c r="M153" s="71"/>
      <c r="N153" s="71"/>
      <c r="O153" s="71"/>
      <c r="P153" s="71">
        <f t="shared" si="74"/>
        <v>0</v>
      </c>
      <c r="Q153" s="71"/>
      <c r="R153" s="71"/>
      <c r="S153" s="71"/>
      <c r="T153" s="71">
        <f t="shared" si="75"/>
        <v>0</v>
      </c>
      <c r="U153" s="29"/>
    </row>
    <row r="154" spans="1:21" ht="15">
      <c r="A154" s="14"/>
      <c r="B154" s="14" t="s">
        <v>96</v>
      </c>
      <c r="C154" s="14">
        <v>147</v>
      </c>
      <c r="D154" s="20">
        <f t="shared" si="66"/>
        <v>0</v>
      </c>
      <c r="E154" s="20"/>
      <c r="F154" s="20"/>
      <c r="G154" s="20"/>
      <c r="H154" s="71">
        <f t="shared" si="72"/>
        <v>0</v>
      </c>
      <c r="I154" s="71"/>
      <c r="J154" s="71"/>
      <c r="K154" s="71"/>
      <c r="L154" s="71">
        <f t="shared" si="73"/>
        <v>0</v>
      </c>
      <c r="M154" s="71"/>
      <c r="N154" s="71"/>
      <c r="O154" s="71"/>
      <c r="P154" s="71">
        <f t="shared" si="74"/>
        <v>0</v>
      </c>
      <c r="Q154" s="71"/>
      <c r="R154" s="71"/>
      <c r="S154" s="71"/>
      <c r="T154" s="71">
        <f t="shared" si="75"/>
        <v>0</v>
      </c>
      <c r="U154" s="29"/>
    </row>
    <row r="155" spans="1:21" ht="15">
      <c r="A155" s="14"/>
      <c r="B155" s="14" t="s">
        <v>97</v>
      </c>
      <c r="C155" s="14">
        <v>148</v>
      </c>
      <c r="D155" s="20">
        <f t="shared" si="66"/>
        <v>0</v>
      </c>
      <c r="E155" s="20"/>
      <c r="F155" s="20"/>
      <c r="G155" s="20"/>
      <c r="H155" s="71">
        <f t="shared" si="72"/>
        <v>0</v>
      </c>
      <c r="I155" s="71"/>
      <c r="J155" s="71"/>
      <c r="K155" s="71"/>
      <c r="L155" s="71">
        <f t="shared" si="73"/>
        <v>0</v>
      </c>
      <c r="M155" s="71"/>
      <c r="N155" s="71"/>
      <c r="O155" s="71"/>
      <c r="P155" s="71">
        <f t="shared" si="74"/>
        <v>0</v>
      </c>
      <c r="Q155" s="71"/>
      <c r="R155" s="71"/>
      <c r="S155" s="71"/>
      <c r="T155" s="71">
        <f t="shared" si="75"/>
        <v>0</v>
      </c>
      <c r="U155" s="29"/>
    </row>
    <row r="156" spans="1:21" ht="15">
      <c r="A156" s="14"/>
      <c r="B156" s="14" t="s">
        <v>98</v>
      </c>
      <c r="C156" s="14">
        <v>149</v>
      </c>
      <c r="D156" s="20">
        <f t="shared" si="66"/>
        <v>0</v>
      </c>
      <c r="E156" s="20"/>
      <c r="F156" s="20"/>
      <c r="G156" s="20"/>
      <c r="H156" s="71">
        <f t="shared" si="72"/>
        <v>0</v>
      </c>
      <c r="I156" s="71"/>
      <c r="J156" s="71"/>
      <c r="K156" s="71"/>
      <c r="L156" s="71">
        <f t="shared" si="73"/>
        <v>0</v>
      </c>
      <c r="M156" s="71"/>
      <c r="N156" s="71"/>
      <c r="O156" s="71"/>
      <c r="P156" s="71">
        <f t="shared" si="74"/>
        <v>0</v>
      </c>
      <c r="Q156" s="71"/>
      <c r="R156" s="71"/>
      <c r="S156" s="71"/>
      <c r="T156" s="71">
        <f t="shared" si="75"/>
        <v>0</v>
      </c>
      <c r="U156" s="29"/>
    </row>
    <row r="157" spans="1:21" ht="15">
      <c r="A157" s="14"/>
      <c r="B157" s="14" t="s">
        <v>99</v>
      </c>
      <c r="C157" s="14">
        <v>150</v>
      </c>
      <c r="D157" s="20">
        <f t="shared" si="66"/>
        <v>0</v>
      </c>
      <c r="E157" s="20"/>
      <c r="F157" s="20"/>
      <c r="G157" s="20"/>
      <c r="H157" s="71">
        <f t="shared" si="72"/>
        <v>0</v>
      </c>
      <c r="I157" s="71"/>
      <c r="J157" s="71"/>
      <c r="K157" s="71"/>
      <c r="L157" s="71">
        <f t="shared" si="73"/>
        <v>0</v>
      </c>
      <c r="M157" s="71"/>
      <c r="N157" s="71"/>
      <c r="O157" s="71"/>
      <c r="P157" s="71">
        <f t="shared" si="74"/>
        <v>0</v>
      </c>
      <c r="Q157" s="71"/>
      <c r="R157" s="71"/>
      <c r="S157" s="71"/>
      <c r="T157" s="71">
        <f t="shared" si="75"/>
        <v>0</v>
      </c>
      <c r="U157" s="29"/>
    </row>
    <row r="158" spans="1:21" ht="15.75">
      <c r="A158" s="9" t="s">
        <v>100</v>
      </c>
      <c r="B158" s="9" t="s">
        <v>101</v>
      </c>
      <c r="C158" s="9">
        <v>181</v>
      </c>
      <c r="D158" s="91">
        <f>D159+D160+D161</f>
        <v>0</v>
      </c>
      <c r="E158" s="91">
        <f aca="true" t="shared" si="76" ref="E158:T158">E159+E160+E161</f>
        <v>0</v>
      </c>
      <c r="F158" s="91">
        <f t="shared" si="76"/>
        <v>0</v>
      </c>
      <c r="G158" s="91">
        <f t="shared" si="76"/>
        <v>0</v>
      </c>
      <c r="H158" s="92">
        <f t="shared" si="76"/>
        <v>0</v>
      </c>
      <c r="I158" s="92">
        <f t="shared" si="76"/>
        <v>0</v>
      </c>
      <c r="J158" s="92">
        <f t="shared" si="76"/>
        <v>0</v>
      </c>
      <c r="K158" s="92">
        <f t="shared" si="76"/>
        <v>0</v>
      </c>
      <c r="L158" s="92">
        <f t="shared" si="76"/>
        <v>0</v>
      </c>
      <c r="M158" s="92">
        <f t="shared" si="76"/>
        <v>0</v>
      </c>
      <c r="N158" s="92">
        <f t="shared" si="76"/>
        <v>0</v>
      </c>
      <c r="O158" s="92">
        <f t="shared" si="76"/>
        <v>0</v>
      </c>
      <c r="P158" s="92">
        <f t="shared" si="76"/>
        <v>0</v>
      </c>
      <c r="Q158" s="92">
        <f t="shared" si="76"/>
        <v>0</v>
      </c>
      <c r="R158" s="92">
        <f t="shared" si="76"/>
        <v>0</v>
      </c>
      <c r="S158" s="92">
        <f t="shared" si="76"/>
        <v>0</v>
      </c>
      <c r="T158" s="92">
        <f t="shared" si="76"/>
        <v>0</v>
      </c>
      <c r="U158" s="29"/>
    </row>
    <row r="159" spans="1:21" ht="15">
      <c r="A159" s="14"/>
      <c r="B159" s="14" t="s">
        <v>102</v>
      </c>
      <c r="C159" s="14">
        <v>116</v>
      </c>
      <c r="D159" s="20">
        <f t="shared" si="66"/>
        <v>0</v>
      </c>
      <c r="E159" s="20"/>
      <c r="F159" s="20"/>
      <c r="G159" s="20"/>
      <c r="H159" s="71">
        <f>E159+F159+G159</f>
        <v>0</v>
      </c>
      <c r="I159" s="71"/>
      <c r="J159" s="71"/>
      <c r="K159" s="71"/>
      <c r="L159" s="71">
        <f>I159+J159+K159</f>
        <v>0</v>
      </c>
      <c r="M159" s="71"/>
      <c r="N159" s="71"/>
      <c r="O159" s="71"/>
      <c r="P159" s="71">
        <f>M159+N159+O159</f>
        <v>0</v>
      </c>
      <c r="Q159" s="71"/>
      <c r="R159" s="71"/>
      <c r="S159" s="71"/>
      <c r="T159" s="71">
        <f>Q159+R159+S159</f>
        <v>0</v>
      </c>
      <c r="U159" s="29"/>
    </row>
    <row r="160" spans="1:21" ht="15">
      <c r="A160" s="14"/>
      <c r="B160" s="14" t="s">
        <v>103</v>
      </c>
      <c r="C160" s="14">
        <v>118</v>
      </c>
      <c r="D160" s="20">
        <f t="shared" si="66"/>
        <v>0</v>
      </c>
      <c r="E160" s="20"/>
      <c r="F160" s="20"/>
      <c r="G160" s="20"/>
      <c r="H160" s="71">
        <f>E160+F160+G160</f>
        <v>0</v>
      </c>
      <c r="I160" s="71"/>
      <c r="J160" s="71"/>
      <c r="K160" s="71"/>
      <c r="L160" s="71">
        <f>I160+J160+K160</f>
        <v>0</v>
      </c>
      <c r="M160" s="71"/>
      <c r="N160" s="71"/>
      <c r="O160" s="71"/>
      <c r="P160" s="71">
        <f>M160+N160+O160</f>
        <v>0</v>
      </c>
      <c r="Q160" s="71"/>
      <c r="R160" s="71"/>
      <c r="S160" s="71"/>
      <c r="T160" s="71">
        <f>Q160+R160+S160</f>
        <v>0</v>
      </c>
      <c r="U160" s="29"/>
    </row>
    <row r="161" spans="1:21" ht="15">
      <c r="A161" s="14"/>
      <c r="B161" s="14" t="s">
        <v>104</v>
      </c>
      <c r="C161" s="14">
        <v>151</v>
      </c>
      <c r="D161" s="20">
        <f t="shared" si="66"/>
        <v>0</v>
      </c>
      <c r="E161" s="20"/>
      <c r="F161" s="20"/>
      <c r="G161" s="20"/>
      <c r="H161" s="71">
        <f>E161+F161+G161</f>
        <v>0</v>
      </c>
      <c r="I161" s="71"/>
      <c r="J161" s="71"/>
      <c r="K161" s="71"/>
      <c r="L161" s="71">
        <f>I161+J161+K161</f>
        <v>0</v>
      </c>
      <c r="M161" s="71"/>
      <c r="N161" s="71"/>
      <c r="O161" s="71"/>
      <c r="P161" s="71">
        <f>M161+N161+O161</f>
        <v>0</v>
      </c>
      <c r="Q161" s="71"/>
      <c r="R161" s="71"/>
      <c r="S161" s="71"/>
      <c r="T161" s="71">
        <f>Q161+R161+S161</f>
        <v>0</v>
      </c>
      <c r="U161" s="29"/>
    </row>
    <row r="162" spans="1:21" ht="15.75">
      <c r="A162" s="9" t="s">
        <v>105</v>
      </c>
      <c r="B162" s="9" t="s">
        <v>106</v>
      </c>
      <c r="C162" s="9"/>
      <c r="D162" s="91">
        <f>D163+D164+D165+D166+D167+D168+D169</f>
        <v>952412</v>
      </c>
      <c r="E162" s="91">
        <f aca="true" t="shared" si="77" ref="E162:T162">E163+E164+E165+E166+E167+E168+E169</f>
        <v>0</v>
      </c>
      <c r="F162" s="91">
        <f t="shared" si="77"/>
        <v>69480</v>
      </c>
      <c r="G162" s="91">
        <f t="shared" si="77"/>
        <v>0</v>
      </c>
      <c r="H162" s="92">
        <f t="shared" si="77"/>
        <v>69480</v>
      </c>
      <c r="I162" s="92">
        <f t="shared" si="77"/>
        <v>0</v>
      </c>
      <c r="J162" s="92">
        <f t="shared" si="77"/>
        <v>0</v>
      </c>
      <c r="K162" s="92">
        <f t="shared" si="77"/>
        <v>875358</v>
      </c>
      <c r="L162" s="92">
        <f t="shared" si="77"/>
        <v>875358</v>
      </c>
      <c r="M162" s="92">
        <f t="shared" si="77"/>
        <v>0</v>
      </c>
      <c r="N162" s="92">
        <f t="shared" si="77"/>
        <v>7574</v>
      </c>
      <c r="O162" s="92">
        <f t="shared" si="77"/>
        <v>0</v>
      </c>
      <c r="P162" s="92">
        <f t="shared" si="77"/>
        <v>7574</v>
      </c>
      <c r="Q162" s="92">
        <f t="shared" si="77"/>
        <v>0</v>
      </c>
      <c r="R162" s="92">
        <f t="shared" si="77"/>
        <v>0</v>
      </c>
      <c r="S162" s="92">
        <f t="shared" si="77"/>
        <v>0</v>
      </c>
      <c r="T162" s="92">
        <f t="shared" si="77"/>
        <v>0</v>
      </c>
      <c r="U162" s="29"/>
    </row>
    <row r="163" spans="1:21" ht="15">
      <c r="A163" s="14"/>
      <c r="B163" s="14" t="s">
        <v>107</v>
      </c>
      <c r="C163" s="14">
        <v>117</v>
      </c>
      <c r="D163" s="20">
        <f t="shared" si="66"/>
        <v>0</v>
      </c>
      <c r="E163" s="20"/>
      <c r="F163" s="20"/>
      <c r="G163" s="20"/>
      <c r="H163" s="71">
        <f aca="true" t="shared" si="78" ref="H163:H169">E163+F163+G163</f>
        <v>0</v>
      </c>
      <c r="I163" s="71"/>
      <c r="J163" s="71"/>
      <c r="K163" s="71"/>
      <c r="L163" s="71">
        <f aca="true" t="shared" si="79" ref="L163:L169">I163+J163+K163</f>
        <v>0</v>
      </c>
      <c r="M163" s="71"/>
      <c r="N163" s="71"/>
      <c r="O163" s="71"/>
      <c r="P163" s="71">
        <f aca="true" t="shared" si="80" ref="P163:P169">M163+N163+O163</f>
        <v>0</v>
      </c>
      <c r="Q163" s="71"/>
      <c r="R163" s="71"/>
      <c r="S163" s="71"/>
      <c r="T163" s="71">
        <f aca="true" t="shared" si="81" ref="T163:T169">Q163+R163+S163</f>
        <v>0</v>
      </c>
      <c r="U163" s="29"/>
    </row>
    <row r="164" spans="1:21" ht="15">
      <c r="A164" s="14"/>
      <c r="B164" s="14" t="s">
        <v>108</v>
      </c>
      <c r="C164" s="14">
        <v>119</v>
      </c>
      <c r="D164" s="20">
        <f t="shared" si="66"/>
        <v>69480</v>
      </c>
      <c r="E164" s="20"/>
      <c r="F164" s="20">
        <v>69480</v>
      </c>
      <c r="G164" s="20"/>
      <c r="H164" s="71">
        <f t="shared" si="78"/>
        <v>69480</v>
      </c>
      <c r="I164" s="71"/>
      <c r="J164" s="71"/>
      <c r="K164" s="71"/>
      <c r="L164" s="71">
        <f t="shared" si="79"/>
        <v>0</v>
      </c>
      <c r="M164" s="71"/>
      <c r="N164" s="71"/>
      <c r="O164" s="71"/>
      <c r="P164" s="71">
        <f t="shared" si="80"/>
        <v>0</v>
      </c>
      <c r="Q164" s="71"/>
      <c r="R164" s="71"/>
      <c r="S164" s="71"/>
      <c r="T164" s="71">
        <f t="shared" si="81"/>
        <v>0</v>
      </c>
      <c r="U164" s="29"/>
    </row>
    <row r="165" spans="1:21" ht="15">
      <c r="A165" s="14"/>
      <c r="B165" s="14" t="s">
        <v>109</v>
      </c>
      <c r="C165" s="14">
        <v>120</v>
      </c>
      <c r="D165" s="20">
        <f t="shared" si="66"/>
        <v>0</v>
      </c>
      <c r="E165" s="20"/>
      <c r="F165" s="20"/>
      <c r="G165" s="20"/>
      <c r="H165" s="71">
        <f t="shared" si="78"/>
        <v>0</v>
      </c>
      <c r="I165" s="71"/>
      <c r="J165" s="71"/>
      <c r="K165" s="71"/>
      <c r="L165" s="71">
        <f t="shared" si="79"/>
        <v>0</v>
      </c>
      <c r="M165" s="71"/>
      <c r="N165" s="71"/>
      <c r="O165" s="71"/>
      <c r="P165" s="71">
        <f t="shared" si="80"/>
        <v>0</v>
      </c>
      <c r="Q165" s="71"/>
      <c r="R165" s="71"/>
      <c r="S165" s="71"/>
      <c r="T165" s="71">
        <f t="shared" si="81"/>
        <v>0</v>
      </c>
      <c r="U165" s="29"/>
    </row>
    <row r="166" spans="1:21" ht="15.75">
      <c r="A166" s="14"/>
      <c r="B166" s="14" t="s">
        <v>110</v>
      </c>
      <c r="C166" s="14">
        <v>121</v>
      </c>
      <c r="D166" s="20">
        <f t="shared" si="66"/>
        <v>0</v>
      </c>
      <c r="E166" s="20"/>
      <c r="F166" s="106"/>
      <c r="G166" s="106"/>
      <c r="H166" s="110">
        <f t="shared" si="78"/>
        <v>0</v>
      </c>
      <c r="I166" s="107"/>
      <c r="J166" s="107"/>
      <c r="K166" s="107"/>
      <c r="L166" s="110">
        <f t="shared" si="79"/>
        <v>0</v>
      </c>
      <c r="M166" s="107"/>
      <c r="N166" s="107"/>
      <c r="O166" s="107"/>
      <c r="P166" s="110">
        <f t="shared" si="80"/>
        <v>0</v>
      </c>
      <c r="Q166" s="107"/>
      <c r="R166" s="107"/>
      <c r="S166" s="71"/>
      <c r="T166" s="71">
        <f t="shared" si="81"/>
        <v>0</v>
      </c>
      <c r="U166" s="29"/>
    </row>
    <row r="167" spans="1:21" ht="15">
      <c r="A167" s="14"/>
      <c r="B167" s="14" t="s">
        <v>111</v>
      </c>
      <c r="C167" s="14">
        <v>112</v>
      </c>
      <c r="D167" s="20">
        <f t="shared" si="66"/>
        <v>882932</v>
      </c>
      <c r="E167" s="20"/>
      <c r="F167" s="20"/>
      <c r="G167" s="20"/>
      <c r="H167" s="71">
        <f t="shared" si="78"/>
        <v>0</v>
      </c>
      <c r="I167" s="71"/>
      <c r="J167" s="71"/>
      <c r="K167" s="112">
        <v>875358</v>
      </c>
      <c r="L167" s="71">
        <f t="shared" si="79"/>
        <v>875358</v>
      </c>
      <c r="M167" s="71"/>
      <c r="N167" s="71">
        <v>7574</v>
      </c>
      <c r="O167" s="71"/>
      <c r="P167" s="71">
        <f t="shared" si="80"/>
        <v>7574</v>
      </c>
      <c r="Q167" s="71"/>
      <c r="R167" s="71"/>
      <c r="S167" s="71"/>
      <c r="T167" s="71">
        <f t="shared" si="81"/>
        <v>0</v>
      </c>
      <c r="U167" s="29"/>
    </row>
    <row r="168" spans="1:21" ht="15">
      <c r="A168" s="14"/>
      <c r="B168" s="14" t="s">
        <v>112</v>
      </c>
      <c r="C168" s="14">
        <v>122</v>
      </c>
      <c r="D168" s="20">
        <f t="shared" si="66"/>
        <v>0</v>
      </c>
      <c r="E168" s="20"/>
      <c r="F168" s="20"/>
      <c r="G168" s="20"/>
      <c r="H168" s="71">
        <f t="shared" si="78"/>
        <v>0</v>
      </c>
      <c r="I168" s="71"/>
      <c r="J168" s="71"/>
      <c r="K168" s="71"/>
      <c r="L168" s="71">
        <f t="shared" si="79"/>
        <v>0</v>
      </c>
      <c r="M168" s="71"/>
      <c r="N168" s="71"/>
      <c r="O168" s="71"/>
      <c r="P168" s="71">
        <f t="shared" si="80"/>
        <v>0</v>
      </c>
      <c r="Q168" s="71"/>
      <c r="R168" s="71"/>
      <c r="S168" s="71"/>
      <c r="T168" s="71">
        <f t="shared" si="81"/>
        <v>0</v>
      </c>
      <c r="U168" s="29"/>
    </row>
    <row r="169" spans="1:21" ht="15">
      <c r="A169" s="14"/>
      <c r="B169" s="14" t="s">
        <v>113</v>
      </c>
      <c r="C169" s="14">
        <v>123</v>
      </c>
      <c r="D169" s="20">
        <f t="shared" si="66"/>
        <v>0</v>
      </c>
      <c r="E169" s="20"/>
      <c r="F169" s="20"/>
      <c r="G169" s="20"/>
      <c r="H169" s="71">
        <f t="shared" si="78"/>
        <v>0</v>
      </c>
      <c r="I169" s="71"/>
      <c r="J169" s="71"/>
      <c r="K169" s="71"/>
      <c r="L169" s="71">
        <f t="shared" si="79"/>
        <v>0</v>
      </c>
      <c r="M169" s="71"/>
      <c r="N169" s="71"/>
      <c r="O169" s="71"/>
      <c r="P169" s="71">
        <f t="shared" si="80"/>
        <v>0</v>
      </c>
      <c r="Q169" s="71"/>
      <c r="R169" s="71"/>
      <c r="S169" s="71"/>
      <c r="T169" s="71">
        <f t="shared" si="81"/>
        <v>0</v>
      </c>
      <c r="U169" s="29"/>
    </row>
    <row r="170" spans="1:21" ht="15.75">
      <c r="A170" s="9"/>
      <c r="B170" s="9" t="s">
        <v>114</v>
      </c>
      <c r="C170" s="9"/>
      <c r="D170" s="91">
        <f>D96+D158+D162</f>
        <v>69444184</v>
      </c>
      <c r="E170" s="91">
        <f aca="true" t="shared" si="82" ref="E170:T170">E96+E158+E162</f>
        <v>6543797</v>
      </c>
      <c r="F170" s="91">
        <f t="shared" si="82"/>
        <v>6274578</v>
      </c>
      <c r="G170" s="91">
        <f t="shared" si="82"/>
        <v>6208301</v>
      </c>
      <c r="H170" s="92">
        <f t="shared" si="82"/>
        <v>19026676</v>
      </c>
      <c r="I170" s="92">
        <f t="shared" si="82"/>
        <v>6027962</v>
      </c>
      <c r="J170" s="92">
        <f t="shared" si="82"/>
        <v>19104389</v>
      </c>
      <c r="K170" s="92">
        <f t="shared" si="82"/>
        <v>1104349</v>
      </c>
      <c r="L170" s="92">
        <f t="shared" si="82"/>
        <v>26236700</v>
      </c>
      <c r="M170" s="92">
        <f t="shared" si="82"/>
        <v>152838</v>
      </c>
      <c r="N170" s="92">
        <f t="shared" si="82"/>
        <v>289042</v>
      </c>
      <c r="O170" s="92">
        <f t="shared" si="82"/>
        <v>6009654</v>
      </c>
      <c r="P170" s="92">
        <f t="shared" si="82"/>
        <v>6451534</v>
      </c>
      <c r="Q170" s="92">
        <f>Q96+Q158+Q162</f>
        <v>11006098</v>
      </c>
      <c r="R170" s="92">
        <f t="shared" si="82"/>
        <v>6706964</v>
      </c>
      <c r="S170" s="92">
        <f t="shared" si="82"/>
        <v>16212</v>
      </c>
      <c r="T170" s="92">
        <f t="shared" si="82"/>
        <v>17729274</v>
      </c>
      <c r="U170" s="29"/>
    </row>
    <row r="171" spans="3:21" ht="15">
      <c r="C171" s="1" t="s">
        <v>135</v>
      </c>
      <c r="D171" s="29">
        <f>D170-D98-D105-D111</f>
        <v>1146193</v>
      </c>
      <c r="E171" s="29">
        <f aca="true" t="shared" si="83" ref="E171:T171">E170-E98-E105-E111</f>
        <v>0</v>
      </c>
      <c r="F171" s="29">
        <f t="shared" si="83"/>
        <v>74415</v>
      </c>
      <c r="G171" s="29">
        <f t="shared" si="83"/>
        <v>0</v>
      </c>
      <c r="H171" s="78">
        <f t="shared" si="83"/>
        <v>74415</v>
      </c>
      <c r="I171" s="78">
        <f t="shared" si="83"/>
        <v>0</v>
      </c>
      <c r="J171" s="78">
        <f t="shared" si="83"/>
        <v>7626</v>
      </c>
      <c r="K171" s="78">
        <f t="shared" si="83"/>
        <v>985900</v>
      </c>
      <c r="L171" s="78">
        <f t="shared" si="83"/>
        <v>993526</v>
      </c>
      <c r="M171" s="78">
        <f t="shared" si="83"/>
        <v>0</v>
      </c>
      <c r="N171" s="78">
        <f t="shared" si="83"/>
        <v>7574</v>
      </c>
      <c r="O171" s="78">
        <f t="shared" si="83"/>
        <v>68527</v>
      </c>
      <c r="P171" s="78">
        <f t="shared" si="83"/>
        <v>76101</v>
      </c>
      <c r="Q171" s="78">
        <f t="shared" si="83"/>
        <v>0</v>
      </c>
      <c r="R171" s="78">
        <f t="shared" si="83"/>
        <v>2151</v>
      </c>
      <c r="S171" s="78">
        <f t="shared" si="83"/>
        <v>0</v>
      </c>
      <c r="T171" s="78">
        <f t="shared" si="83"/>
        <v>2151</v>
      </c>
      <c r="U171" s="29"/>
    </row>
    <row r="172" spans="1:4" ht="15">
      <c r="A172" s="19" t="s">
        <v>118</v>
      </c>
      <c r="B172" s="19"/>
      <c r="C172" s="2"/>
      <c r="D172" s="3"/>
    </row>
    <row r="173" spans="1:14" ht="15">
      <c r="A173" s="5" t="s">
        <v>119</v>
      </c>
      <c r="B173" s="5"/>
      <c r="C173" s="2"/>
      <c r="D173" s="3"/>
      <c r="K173" s="65">
        <v>875358</v>
      </c>
      <c r="L173" s="114" t="s">
        <v>145</v>
      </c>
      <c r="M173" s="114"/>
      <c r="N173" s="114"/>
    </row>
    <row r="174" spans="1:4" ht="15">
      <c r="A174" s="5"/>
      <c r="B174" s="5"/>
      <c r="C174" s="2"/>
      <c r="D174" s="3"/>
    </row>
    <row r="175" spans="1:20" ht="15">
      <c r="A175" s="5"/>
      <c r="B175" s="5"/>
      <c r="C175" s="2"/>
      <c r="D175" s="3"/>
      <c r="H175" s="73"/>
      <c r="I175" s="74"/>
      <c r="J175" s="74"/>
      <c r="K175" s="74"/>
      <c r="L175" s="73"/>
      <c r="M175" s="74"/>
      <c r="N175" s="74"/>
      <c r="O175" s="74"/>
      <c r="P175" s="73"/>
      <c r="Q175" s="74"/>
      <c r="R175" s="74"/>
      <c r="S175" s="74"/>
      <c r="T175" s="73"/>
    </row>
    <row r="176" spans="1:5" ht="15.75">
      <c r="A176" s="5" t="s">
        <v>115</v>
      </c>
      <c r="E176" s="4"/>
    </row>
    <row r="177" spans="1:5" ht="15.75">
      <c r="A177" s="5" t="s">
        <v>116</v>
      </c>
      <c r="D177" s="18"/>
      <c r="E177" s="4"/>
    </row>
    <row r="178" spans="1:5" ht="15.75">
      <c r="A178" s="5" t="s">
        <v>117</v>
      </c>
      <c r="E178" s="4"/>
    </row>
    <row r="179" ht="15.75">
      <c r="E179" s="4"/>
    </row>
    <row r="180" spans="2:5" ht="15.75">
      <c r="B180" s="4" t="s">
        <v>144</v>
      </c>
      <c r="E180" s="4"/>
    </row>
    <row r="182" ht="15">
      <c r="S182" s="49" t="s">
        <v>120</v>
      </c>
    </row>
    <row r="183" spans="1:20" ht="19.5" customHeight="1">
      <c r="A183" s="126" t="s">
        <v>1</v>
      </c>
      <c r="B183" s="115" t="s">
        <v>2</v>
      </c>
      <c r="C183" s="117" t="s">
        <v>3</v>
      </c>
      <c r="D183" s="119" t="s">
        <v>142</v>
      </c>
      <c r="E183" s="121" t="s">
        <v>4</v>
      </c>
      <c r="F183" s="121" t="s">
        <v>5</v>
      </c>
      <c r="G183" s="121" t="s">
        <v>6</v>
      </c>
      <c r="H183" s="123" t="s">
        <v>7</v>
      </c>
      <c r="I183" s="125" t="s">
        <v>8</v>
      </c>
      <c r="J183" s="125" t="s">
        <v>9</v>
      </c>
      <c r="K183" s="125" t="s">
        <v>10</v>
      </c>
      <c r="L183" s="123" t="s">
        <v>11</v>
      </c>
      <c r="M183" s="125" t="s">
        <v>12</v>
      </c>
      <c r="N183" s="125" t="s">
        <v>13</v>
      </c>
      <c r="O183" s="125" t="s">
        <v>14</v>
      </c>
      <c r="P183" s="123" t="s">
        <v>15</v>
      </c>
      <c r="Q183" s="125" t="s">
        <v>16</v>
      </c>
      <c r="R183" s="125" t="s">
        <v>17</v>
      </c>
      <c r="S183" s="125" t="s">
        <v>18</v>
      </c>
      <c r="T183" s="123" t="s">
        <v>19</v>
      </c>
    </row>
    <row r="184" spans="1:20" ht="11.25" customHeight="1">
      <c r="A184" s="126"/>
      <c r="B184" s="116"/>
      <c r="C184" s="118"/>
      <c r="D184" s="120"/>
      <c r="E184" s="122"/>
      <c r="F184" s="122"/>
      <c r="G184" s="122"/>
      <c r="H184" s="124"/>
      <c r="I184" s="123"/>
      <c r="J184" s="123"/>
      <c r="K184" s="123"/>
      <c r="L184" s="124"/>
      <c r="M184" s="123"/>
      <c r="N184" s="123"/>
      <c r="O184" s="123"/>
      <c r="P184" s="124"/>
      <c r="Q184" s="123"/>
      <c r="R184" s="123"/>
      <c r="S184" s="123"/>
      <c r="T184" s="124"/>
    </row>
    <row r="185" spans="1:20" ht="15.75">
      <c r="A185" s="6" t="s">
        <v>20</v>
      </c>
      <c r="B185" s="7"/>
      <c r="C185" s="8">
        <v>200</v>
      </c>
      <c r="D185" s="103">
        <f aca="true" t="shared" si="84" ref="D185:T185">D186+D195+D228+D229+D230+D231+D238</f>
        <v>12527304</v>
      </c>
      <c r="E185" s="102">
        <f t="shared" si="84"/>
        <v>1229624</v>
      </c>
      <c r="F185" s="102">
        <f t="shared" si="84"/>
        <v>1109866</v>
      </c>
      <c r="G185" s="102">
        <f t="shared" si="84"/>
        <v>1075508</v>
      </c>
      <c r="H185" s="103">
        <f t="shared" si="84"/>
        <v>3414998</v>
      </c>
      <c r="I185" s="103">
        <f t="shared" si="84"/>
        <v>1012781</v>
      </c>
      <c r="J185" s="103">
        <f t="shared" si="84"/>
        <v>3222232</v>
      </c>
      <c r="K185" s="103">
        <f t="shared" si="84"/>
        <v>118449</v>
      </c>
      <c r="L185" s="103">
        <f t="shared" si="84"/>
        <v>4353462</v>
      </c>
      <c r="M185" s="103">
        <f t="shared" si="84"/>
        <v>133432</v>
      </c>
      <c r="N185" s="103">
        <f t="shared" si="84"/>
        <v>173345</v>
      </c>
      <c r="O185" s="103">
        <f t="shared" si="84"/>
        <v>3281468</v>
      </c>
      <c r="P185" s="103">
        <f t="shared" si="84"/>
        <v>3588245</v>
      </c>
      <c r="Q185" s="103">
        <f t="shared" si="84"/>
        <v>1072602</v>
      </c>
      <c r="R185" s="103">
        <f t="shared" si="84"/>
        <v>95140</v>
      </c>
      <c r="S185" s="103">
        <f t="shared" si="84"/>
        <v>2857</v>
      </c>
      <c r="T185" s="103">
        <f t="shared" si="84"/>
        <v>1170599</v>
      </c>
    </row>
    <row r="186" spans="1:20" ht="15.75">
      <c r="A186" s="9" t="s">
        <v>21</v>
      </c>
      <c r="B186" s="9" t="s">
        <v>22</v>
      </c>
      <c r="C186" s="9"/>
      <c r="D186" s="91">
        <f>D187+D188+D194</f>
        <v>11406574</v>
      </c>
      <c r="E186" s="91">
        <f>E187+E188+E194</f>
        <v>950549</v>
      </c>
      <c r="F186" s="91">
        <f aca="true" t="shared" si="85" ref="F186:T186">F187+F188+F194</f>
        <v>950549</v>
      </c>
      <c r="G186" s="91">
        <f t="shared" si="85"/>
        <v>950549</v>
      </c>
      <c r="H186" s="92">
        <f t="shared" si="85"/>
        <v>2851647</v>
      </c>
      <c r="I186" s="92">
        <f t="shared" si="85"/>
        <v>950549</v>
      </c>
      <c r="J186" s="92">
        <f t="shared" si="85"/>
        <v>3091713</v>
      </c>
      <c r="K186" s="92">
        <f t="shared" si="85"/>
        <v>118449</v>
      </c>
      <c r="L186" s="92">
        <f t="shared" si="85"/>
        <v>4160711</v>
      </c>
      <c r="M186" s="92">
        <f t="shared" si="85"/>
        <v>118449</v>
      </c>
      <c r="N186" s="92">
        <f t="shared" si="85"/>
        <v>118449</v>
      </c>
      <c r="O186" s="92">
        <f t="shared" si="85"/>
        <v>3206770</v>
      </c>
      <c r="P186" s="92">
        <f t="shared" si="85"/>
        <v>3443668</v>
      </c>
      <c r="Q186" s="92">
        <f>Q187+Q188+Q194</f>
        <v>950548</v>
      </c>
      <c r="R186" s="92">
        <f t="shared" si="85"/>
        <v>0</v>
      </c>
      <c r="S186" s="92">
        <f t="shared" si="85"/>
        <v>0</v>
      </c>
      <c r="T186" s="92">
        <f t="shared" si="85"/>
        <v>950548</v>
      </c>
    </row>
    <row r="187" spans="1:22" ht="15.75">
      <c r="A187" s="9" t="s">
        <v>23</v>
      </c>
      <c r="B187" s="9" t="s">
        <v>24</v>
      </c>
      <c r="C187" s="9"/>
      <c r="D187" s="104">
        <v>8760810</v>
      </c>
      <c r="E187" s="108">
        <v>730068</v>
      </c>
      <c r="F187" s="108">
        <v>730068</v>
      </c>
      <c r="G187" s="108">
        <v>730068</v>
      </c>
      <c r="H187" s="100">
        <f>E187+F187+G187</f>
        <v>2190204</v>
      </c>
      <c r="I187" s="108">
        <v>730068</v>
      </c>
      <c r="J187" s="105">
        <f>1644520+730068</f>
        <v>2374588</v>
      </c>
      <c r="K187" s="105">
        <v>90975</v>
      </c>
      <c r="L187" s="100">
        <f>I187+J187+K187</f>
        <v>3195631</v>
      </c>
      <c r="M187" s="105">
        <v>90975</v>
      </c>
      <c r="N187" s="105">
        <v>90975</v>
      </c>
      <c r="O187" s="112">
        <f>730068+1732889</f>
        <v>2462957</v>
      </c>
      <c r="P187" s="92">
        <f>M187+N187+O187</f>
        <v>2644907</v>
      </c>
      <c r="Q187" s="105">
        <f>730068</f>
        <v>730068</v>
      </c>
      <c r="R187" s="105"/>
      <c r="S187" s="105"/>
      <c r="T187" s="92">
        <f>Q187+R187+S187</f>
        <v>730068</v>
      </c>
      <c r="U187" s="13"/>
      <c r="V187" s="29"/>
    </row>
    <row r="188" spans="1:20" ht="15.75">
      <c r="A188" s="9" t="s">
        <v>25</v>
      </c>
      <c r="B188" s="9" t="s">
        <v>26</v>
      </c>
      <c r="C188" s="9"/>
      <c r="D188" s="91">
        <f>D189+D190+D191+D193+D192</f>
        <v>0</v>
      </c>
      <c r="E188" s="91">
        <f aca="true" t="shared" si="86" ref="E188:T188">E189+E190+E191+E193+E192</f>
        <v>0</v>
      </c>
      <c r="F188" s="91">
        <f t="shared" si="86"/>
        <v>0</v>
      </c>
      <c r="G188" s="91">
        <f t="shared" si="86"/>
        <v>0</v>
      </c>
      <c r="H188" s="92">
        <f t="shared" si="86"/>
        <v>0</v>
      </c>
      <c r="I188" s="92">
        <f t="shared" si="86"/>
        <v>0</v>
      </c>
      <c r="J188" s="92">
        <f t="shared" si="86"/>
        <v>0</v>
      </c>
      <c r="K188" s="92">
        <f t="shared" si="86"/>
        <v>0</v>
      </c>
      <c r="L188" s="92">
        <f t="shared" si="86"/>
        <v>0</v>
      </c>
      <c r="M188" s="92">
        <f t="shared" si="86"/>
        <v>0</v>
      </c>
      <c r="N188" s="92">
        <f t="shared" si="86"/>
        <v>0</v>
      </c>
      <c r="O188" s="92">
        <f t="shared" si="86"/>
        <v>0</v>
      </c>
      <c r="P188" s="92">
        <f>P189+P190+P191+P193+P192</f>
        <v>0</v>
      </c>
      <c r="Q188" s="92">
        <f t="shared" si="86"/>
        <v>0</v>
      </c>
      <c r="R188" s="92">
        <f t="shared" si="86"/>
        <v>0</v>
      </c>
      <c r="S188" s="92">
        <f t="shared" si="86"/>
        <v>0</v>
      </c>
      <c r="T188" s="92">
        <f t="shared" si="86"/>
        <v>0</v>
      </c>
    </row>
    <row r="189" spans="1:20" ht="15.75">
      <c r="A189" s="14"/>
      <c r="B189" s="14" t="s">
        <v>27</v>
      </c>
      <c r="C189" s="14">
        <v>104</v>
      </c>
      <c r="D189" s="104">
        <f>H189+L189+P189+T189</f>
        <v>0</v>
      </c>
      <c r="E189" s="20"/>
      <c r="F189" s="20"/>
      <c r="G189" s="20"/>
      <c r="H189" s="92">
        <f aca="true" t="shared" si="87" ref="H189:H194">E189+F189+G189</f>
        <v>0</v>
      </c>
      <c r="I189" s="71"/>
      <c r="J189" s="71"/>
      <c r="K189" s="71"/>
      <c r="L189" s="92">
        <f aca="true" t="shared" si="88" ref="L189:L194">I189+J189+K189</f>
        <v>0</v>
      </c>
      <c r="M189" s="71"/>
      <c r="N189" s="71"/>
      <c r="O189" s="71"/>
      <c r="P189" s="92">
        <f aca="true" t="shared" si="89" ref="P189:P194">M189+N189+O189</f>
        <v>0</v>
      </c>
      <c r="Q189" s="71"/>
      <c r="R189" s="71"/>
      <c r="S189" s="71"/>
      <c r="T189" s="92">
        <f aca="true" t="shared" si="90" ref="T189:T194">Q189+R189+S189</f>
        <v>0</v>
      </c>
    </row>
    <row r="190" spans="1:20" ht="15.75">
      <c r="A190" s="14"/>
      <c r="B190" s="14" t="s">
        <v>28</v>
      </c>
      <c r="C190" s="14">
        <v>101</v>
      </c>
      <c r="D190" s="104">
        <f>H190+L190+P190+T190</f>
        <v>0</v>
      </c>
      <c r="E190" s="20"/>
      <c r="F190" s="20"/>
      <c r="G190" s="20"/>
      <c r="H190" s="92">
        <f t="shared" si="87"/>
        <v>0</v>
      </c>
      <c r="I190" s="71"/>
      <c r="J190" s="71"/>
      <c r="K190" s="71"/>
      <c r="L190" s="92">
        <f t="shared" si="88"/>
        <v>0</v>
      </c>
      <c r="M190" s="71"/>
      <c r="N190" s="71"/>
      <c r="O190" s="71"/>
      <c r="P190" s="92">
        <f t="shared" si="89"/>
        <v>0</v>
      </c>
      <c r="Q190" s="71"/>
      <c r="R190" s="71"/>
      <c r="S190" s="71"/>
      <c r="T190" s="92">
        <f t="shared" si="90"/>
        <v>0</v>
      </c>
    </row>
    <row r="191" spans="1:20" ht="15.75">
      <c r="A191" s="14"/>
      <c r="B191" s="14" t="s">
        <v>29</v>
      </c>
      <c r="C191" s="14">
        <v>102</v>
      </c>
      <c r="D191" s="104">
        <f>H191+L191+P191+T191</f>
        <v>0</v>
      </c>
      <c r="E191" s="20"/>
      <c r="F191" s="20"/>
      <c r="G191" s="20"/>
      <c r="H191" s="92">
        <f t="shared" si="87"/>
        <v>0</v>
      </c>
      <c r="I191" s="71"/>
      <c r="J191" s="71"/>
      <c r="K191" s="71"/>
      <c r="L191" s="92">
        <f t="shared" si="88"/>
        <v>0</v>
      </c>
      <c r="M191" s="71"/>
      <c r="N191" s="71"/>
      <c r="O191" s="71"/>
      <c r="P191" s="92">
        <f t="shared" si="89"/>
        <v>0</v>
      </c>
      <c r="Q191" s="71"/>
      <c r="R191" s="71"/>
      <c r="S191" s="71"/>
      <c r="T191" s="92">
        <f t="shared" si="90"/>
        <v>0</v>
      </c>
    </row>
    <row r="192" spans="1:20" ht="15.75">
      <c r="A192" s="14"/>
      <c r="B192" s="14" t="s">
        <v>136</v>
      </c>
      <c r="C192" s="14"/>
      <c r="D192" s="20">
        <f>H192+L192+P192+T192</f>
        <v>0</v>
      </c>
      <c r="E192" s="106"/>
      <c r="F192" s="106"/>
      <c r="G192" s="106"/>
      <c r="H192" s="92">
        <f t="shared" si="87"/>
        <v>0</v>
      </c>
      <c r="I192" s="107"/>
      <c r="J192" s="107"/>
      <c r="K192" s="107"/>
      <c r="L192" s="92">
        <f t="shared" si="88"/>
        <v>0</v>
      </c>
      <c r="M192" s="107"/>
      <c r="N192" s="107"/>
      <c r="O192" s="107"/>
      <c r="P192" s="92">
        <f t="shared" si="89"/>
        <v>0</v>
      </c>
      <c r="Q192" s="107"/>
      <c r="R192" s="107"/>
      <c r="S192" s="71"/>
      <c r="T192" s="92">
        <f t="shared" si="90"/>
        <v>0</v>
      </c>
    </row>
    <row r="193" spans="1:20" ht="15.75">
      <c r="A193" s="14"/>
      <c r="B193" s="14" t="s">
        <v>30</v>
      </c>
      <c r="C193" s="14">
        <v>103</v>
      </c>
      <c r="D193" s="104">
        <f>H193+L193+P193+T193</f>
        <v>0</v>
      </c>
      <c r="E193" s="20"/>
      <c r="F193" s="20"/>
      <c r="G193" s="20"/>
      <c r="H193" s="92">
        <f t="shared" si="87"/>
        <v>0</v>
      </c>
      <c r="I193" s="71"/>
      <c r="J193" s="71"/>
      <c r="K193" s="71"/>
      <c r="L193" s="92">
        <f t="shared" si="88"/>
        <v>0</v>
      </c>
      <c r="M193" s="71"/>
      <c r="N193" s="71"/>
      <c r="O193" s="71"/>
      <c r="P193" s="92">
        <f t="shared" si="89"/>
        <v>0</v>
      </c>
      <c r="Q193" s="71"/>
      <c r="R193" s="71"/>
      <c r="S193" s="71"/>
      <c r="T193" s="92">
        <f t="shared" si="90"/>
        <v>0</v>
      </c>
    </row>
    <row r="194" spans="1:21" ht="15.75">
      <c r="A194" s="9" t="s">
        <v>31</v>
      </c>
      <c r="B194" s="9" t="s">
        <v>32</v>
      </c>
      <c r="C194" s="9"/>
      <c r="D194" s="104">
        <v>2645764</v>
      </c>
      <c r="E194" s="108">
        <v>220481</v>
      </c>
      <c r="F194" s="108">
        <v>220481</v>
      </c>
      <c r="G194" s="108">
        <v>220481</v>
      </c>
      <c r="H194" s="100">
        <f t="shared" si="87"/>
        <v>661443</v>
      </c>
      <c r="I194" s="108">
        <v>220481</v>
      </c>
      <c r="J194" s="105">
        <v>717125</v>
      </c>
      <c r="K194" s="105">
        <v>27474</v>
      </c>
      <c r="L194" s="100">
        <f t="shared" si="88"/>
        <v>965080</v>
      </c>
      <c r="M194" s="105">
        <v>27474</v>
      </c>
      <c r="N194" s="105">
        <v>27474</v>
      </c>
      <c r="O194" s="112">
        <v>743813</v>
      </c>
      <c r="P194" s="92">
        <f t="shared" si="89"/>
        <v>798761</v>
      </c>
      <c r="Q194" s="105">
        <v>220480</v>
      </c>
      <c r="R194" s="105"/>
      <c r="S194" s="105"/>
      <c r="T194" s="92">
        <f t="shared" si="90"/>
        <v>220480</v>
      </c>
      <c r="U194" s="13"/>
    </row>
    <row r="195" spans="1:20" ht="15.75">
      <c r="A195" s="9" t="s">
        <v>33</v>
      </c>
      <c r="B195" s="9" t="s">
        <v>34</v>
      </c>
      <c r="C195" s="9"/>
      <c r="D195" s="91">
        <f>D196+D197+D200+D208+D209+D215</f>
        <v>1104103</v>
      </c>
      <c r="E195" s="91">
        <f aca="true" t="shared" si="91" ref="E195:T195">E196+E197+E200+E208+E209+E215</f>
        <v>279075</v>
      </c>
      <c r="F195" s="91">
        <f t="shared" si="91"/>
        <v>159317</v>
      </c>
      <c r="G195" s="91">
        <f t="shared" si="91"/>
        <v>124959</v>
      </c>
      <c r="H195" s="92">
        <f t="shared" si="91"/>
        <v>563351</v>
      </c>
      <c r="I195" s="92">
        <f t="shared" si="91"/>
        <v>62232</v>
      </c>
      <c r="J195" s="92">
        <f t="shared" si="91"/>
        <v>113892</v>
      </c>
      <c r="K195" s="92">
        <f t="shared" si="91"/>
        <v>0</v>
      </c>
      <c r="L195" s="92">
        <f t="shared" si="91"/>
        <v>176124</v>
      </c>
      <c r="M195" s="92">
        <f t="shared" si="91"/>
        <v>14983</v>
      </c>
      <c r="N195" s="92">
        <f t="shared" si="91"/>
        <v>54896</v>
      </c>
      <c r="O195" s="92">
        <f t="shared" si="91"/>
        <v>74698</v>
      </c>
      <c r="P195" s="92">
        <f t="shared" si="91"/>
        <v>144577</v>
      </c>
      <c r="Q195" s="92">
        <f t="shared" si="91"/>
        <v>122054</v>
      </c>
      <c r="R195" s="92">
        <f t="shared" si="91"/>
        <v>95140</v>
      </c>
      <c r="S195" s="92">
        <f t="shared" si="91"/>
        <v>2857</v>
      </c>
      <c r="T195" s="92">
        <f t="shared" si="91"/>
        <v>220051</v>
      </c>
    </row>
    <row r="196" spans="1:20" ht="15.75">
      <c r="A196" s="9" t="s">
        <v>35</v>
      </c>
      <c r="B196" s="9" t="s">
        <v>36</v>
      </c>
      <c r="C196" s="9"/>
      <c r="D196" s="20">
        <f>H196+L196+P196+T196</f>
        <v>12906</v>
      </c>
      <c r="E196" s="109"/>
      <c r="F196" s="109">
        <v>3585</v>
      </c>
      <c r="G196" s="109"/>
      <c r="H196" s="92">
        <f>E196+F196+G196</f>
        <v>3585</v>
      </c>
      <c r="I196" s="111"/>
      <c r="J196" s="111">
        <v>3585</v>
      </c>
      <c r="K196" s="111"/>
      <c r="L196" s="92">
        <f>I196+J196+K196</f>
        <v>3585</v>
      </c>
      <c r="M196" s="111"/>
      <c r="N196" s="111"/>
      <c r="O196" s="111">
        <v>3585</v>
      </c>
      <c r="P196" s="92">
        <f>M196+N196+O196</f>
        <v>3585</v>
      </c>
      <c r="Q196" s="111">
        <v>2151</v>
      </c>
      <c r="R196" s="111"/>
      <c r="S196" s="111"/>
      <c r="T196" s="92">
        <f>Q196+R196+S196</f>
        <v>2151</v>
      </c>
    </row>
    <row r="197" spans="1:20" ht="15.75">
      <c r="A197" s="9" t="s">
        <v>37</v>
      </c>
      <c r="B197" s="9" t="s">
        <v>38</v>
      </c>
      <c r="C197" s="9"/>
      <c r="D197" s="91">
        <f>D198+D199</f>
        <v>0</v>
      </c>
      <c r="E197" s="91">
        <f aca="true" t="shared" si="92" ref="E197:T197">E198+E199</f>
        <v>0</v>
      </c>
      <c r="F197" s="91">
        <f t="shared" si="92"/>
        <v>0</v>
      </c>
      <c r="G197" s="91">
        <f t="shared" si="92"/>
        <v>0</v>
      </c>
      <c r="H197" s="92">
        <f t="shared" si="92"/>
        <v>0</v>
      </c>
      <c r="I197" s="92">
        <f t="shared" si="92"/>
        <v>0</v>
      </c>
      <c r="J197" s="92">
        <f t="shared" si="92"/>
        <v>0</v>
      </c>
      <c r="K197" s="92">
        <f t="shared" si="92"/>
        <v>0</v>
      </c>
      <c r="L197" s="92">
        <f t="shared" si="92"/>
        <v>0</v>
      </c>
      <c r="M197" s="92">
        <f t="shared" si="92"/>
        <v>0</v>
      </c>
      <c r="N197" s="92">
        <f t="shared" si="92"/>
        <v>0</v>
      </c>
      <c r="O197" s="92">
        <f t="shared" si="92"/>
        <v>0</v>
      </c>
      <c r="P197" s="92">
        <f t="shared" si="92"/>
        <v>0</v>
      </c>
      <c r="Q197" s="92">
        <f t="shared" si="92"/>
        <v>0</v>
      </c>
      <c r="R197" s="92">
        <f t="shared" si="92"/>
        <v>0</v>
      </c>
      <c r="S197" s="92">
        <f t="shared" si="92"/>
        <v>0</v>
      </c>
      <c r="T197" s="92">
        <f t="shared" si="92"/>
        <v>0</v>
      </c>
    </row>
    <row r="198" spans="1:20" ht="15">
      <c r="A198" s="14"/>
      <c r="B198" s="14" t="s">
        <v>39</v>
      </c>
      <c r="C198" s="14">
        <v>104</v>
      </c>
      <c r="D198" s="20">
        <f>H198+L198+P198+T198</f>
        <v>0</v>
      </c>
      <c r="E198" s="20"/>
      <c r="F198" s="20"/>
      <c r="G198" s="20"/>
      <c r="H198" s="71">
        <f>E198+F198+G198</f>
        <v>0</v>
      </c>
      <c r="I198" s="111"/>
      <c r="J198" s="71"/>
      <c r="K198" s="71"/>
      <c r="L198" s="71">
        <f>I198+J198+K198</f>
        <v>0</v>
      </c>
      <c r="M198" s="71"/>
      <c r="N198" s="71"/>
      <c r="O198" s="71"/>
      <c r="P198" s="71">
        <f>M198+N198+O198</f>
        <v>0</v>
      </c>
      <c r="Q198" s="71"/>
      <c r="R198" s="71"/>
      <c r="S198" s="71"/>
      <c r="T198" s="71">
        <f>Q198+R198+S198</f>
        <v>0</v>
      </c>
    </row>
    <row r="199" spans="1:20" ht="15">
      <c r="A199" s="14"/>
      <c r="B199" s="14" t="s">
        <v>40</v>
      </c>
      <c r="C199" s="14">
        <v>125</v>
      </c>
      <c r="D199" s="20">
        <f>H199+L199+P199+T199</f>
        <v>0</v>
      </c>
      <c r="E199" s="20"/>
      <c r="F199" s="20"/>
      <c r="G199" s="20"/>
      <c r="H199" s="71">
        <f>E199+F199+G199</f>
        <v>0</v>
      </c>
      <c r="I199" s="71"/>
      <c r="J199" s="71"/>
      <c r="K199" s="71"/>
      <c r="L199" s="71">
        <f>I199+J199+K199</f>
        <v>0</v>
      </c>
      <c r="M199" s="71"/>
      <c r="N199" s="71"/>
      <c r="O199" s="71"/>
      <c r="P199" s="71">
        <f>M199+N199+O199</f>
        <v>0</v>
      </c>
      <c r="Q199" s="71"/>
      <c r="R199" s="71"/>
      <c r="S199" s="71"/>
      <c r="T199" s="71">
        <f>Q199+R199+S199</f>
        <v>0</v>
      </c>
    </row>
    <row r="200" spans="1:20" ht="15.75">
      <c r="A200" s="9" t="s">
        <v>41</v>
      </c>
      <c r="B200" s="9" t="s">
        <v>42</v>
      </c>
      <c r="C200" s="9"/>
      <c r="D200" s="25">
        <f>D201+D202+D203+D204+D205+D206+D207</f>
        <v>929418</v>
      </c>
      <c r="E200" s="25">
        <f aca="true" t="shared" si="93" ref="E200:T200">E201+E202+E203+E204+E205+E206+E207</f>
        <v>279075</v>
      </c>
      <c r="F200" s="25">
        <f t="shared" si="93"/>
        <v>121638</v>
      </c>
      <c r="G200" s="25">
        <f t="shared" si="93"/>
        <v>124959</v>
      </c>
      <c r="H200" s="58">
        <f t="shared" si="93"/>
        <v>525672</v>
      </c>
      <c r="I200" s="58">
        <f t="shared" si="93"/>
        <v>62232</v>
      </c>
      <c r="J200" s="58">
        <f t="shared" si="93"/>
        <v>30613</v>
      </c>
      <c r="K200" s="58">
        <f t="shared" si="93"/>
        <v>0</v>
      </c>
      <c r="L200" s="58">
        <f t="shared" si="93"/>
        <v>92845</v>
      </c>
      <c r="M200" s="58">
        <f t="shared" si="93"/>
        <v>14983</v>
      </c>
      <c r="N200" s="58">
        <f t="shared" si="93"/>
        <v>54896</v>
      </c>
      <c r="O200" s="58">
        <f t="shared" si="93"/>
        <v>32305</v>
      </c>
      <c r="P200" s="58">
        <f t="shared" si="93"/>
        <v>102184</v>
      </c>
      <c r="Q200" s="58">
        <f t="shared" si="93"/>
        <v>119903</v>
      </c>
      <c r="R200" s="58">
        <f t="shared" si="93"/>
        <v>85957</v>
      </c>
      <c r="S200" s="58">
        <f t="shared" si="93"/>
        <v>2857</v>
      </c>
      <c r="T200" s="58">
        <f t="shared" si="93"/>
        <v>208717</v>
      </c>
    </row>
    <row r="201" spans="1:20" ht="15">
      <c r="A201" s="14"/>
      <c r="B201" s="14" t="s">
        <v>43</v>
      </c>
      <c r="C201" s="14" t="s">
        <v>44</v>
      </c>
      <c r="D201" s="27">
        <f>H201+L201+P201+T201</f>
        <v>899397</v>
      </c>
      <c r="E201" s="27">
        <v>277165</v>
      </c>
      <c r="F201" s="27">
        <v>117852</v>
      </c>
      <c r="G201" s="27">
        <v>122111</v>
      </c>
      <c r="H201" s="77">
        <f aca="true" t="shared" si="94" ref="H201:H208">E201+F201+G201</f>
        <v>517128</v>
      </c>
      <c r="I201" s="77">
        <v>59384</v>
      </c>
      <c r="J201" s="77">
        <v>27765</v>
      </c>
      <c r="K201" s="77"/>
      <c r="L201" s="77">
        <f aca="true" t="shared" si="95" ref="L201:L208">I201+J201+K201</f>
        <v>87149</v>
      </c>
      <c r="M201" s="77">
        <v>12063</v>
      </c>
      <c r="N201" s="77">
        <v>53436</v>
      </c>
      <c r="O201" s="77">
        <v>29457</v>
      </c>
      <c r="P201" s="77">
        <f aca="true" t="shared" si="96" ref="P201:P208">M201+N201+O201</f>
        <v>94956</v>
      </c>
      <c r="Q201" s="77">
        <v>117055</v>
      </c>
      <c r="R201" s="77">
        <v>83109</v>
      </c>
      <c r="S201" s="77"/>
      <c r="T201" s="77">
        <f aca="true" t="shared" si="97" ref="T201:T208">Q201+R201+S201</f>
        <v>200164</v>
      </c>
    </row>
    <row r="202" spans="1:20" ht="15">
      <c r="A202" s="14"/>
      <c r="B202" s="14" t="s">
        <v>45</v>
      </c>
      <c r="C202" s="14" t="s">
        <v>46</v>
      </c>
      <c r="D202" s="27">
        <f aca="true" t="shared" si="98" ref="D202:D207">H202+L202+P202+T202</f>
        <v>0</v>
      </c>
      <c r="E202" s="27"/>
      <c r="F202" s="27"/>
      <c r="G202" s="27"/>
      <c r="H202" s="77">
        <f t="shared" si="94"/>
        <v>0</v>
      </c>
      <c r="I202" s="77"/>
      <c r="J202" s="77"/>
      <c r="K202" s="77"/>
      <c r="L202" s="77">
        <f t="shared" si="95"/>
        <v>0</v>
      </c>
      <c r="M202" s="77"/>
      <c r="N202" s="77"/>
      <c r="O202" s="77"/>
      <c r="P202" s="77">
        <f t="shared" si="96"/>
        <v>0</v>
      </c>
      <c r="Q202" s="77"/>
      <c r="R202" s="77"/>
      <c r="S202" s="77"/>
      <c r="T202" s="77">
        <f t="shared" si="97"/>
        <v>0</v>
      </c>
    </row>
    <row r="203" spans="1:20" ht="15">
      <c r="A203" s="14"/>
      <c r="B203" s="14" t="s">
        <v>47</v>
      </c>
      <c r="C203" s="14">
        <v>108</v>
      </c>
      <c r="D203" s="27">
        <f t="shared" si="98"/>
        <v>0</v>
      </c>
      <c r="E203" s="27"/>
      <c r="F203" s="27"/>
      <c r="G203" s="27"/>
      <c r="H203" s="77">
        <f t="shared" si="94"/>
        <v>0</v>
      </c>
      <c r="I203" s="77"/>
      <c r="J203" s="77"/>
      <c r="K203" s="77"/>
      <c r="L203" s="77">
        <f t="shared" si="95"/>
        <v>0</v>
      </c>
      <c r="M203" s="77"/>
      <c r="N203" s="77"/>
      <c r="O203" s="77"/>
      <c r="P203" s="77">
        <f t="shared" si="96"/>
        <v>0</v>
      </c>
      <c r="Q203" s="77"/>
      <c r="R203" s="77"/>
      <c r="S203" s="77"/>
      <c r="T203" s="77">
        <f t="shared" si="97"/>
        <v>0</v>
      </c>
    </row>
    <row r="204" spans="1:20" ht="15">
      <c r="A204" s="14"/>
      <c r="B204" s="14" t="s">
        <v>48</v>
      </c>
      <c r="C204" s="14">
        <v>109</v>
      </c>
      <c r="D204" s="27">
        <f t="shared" si="98"/>
        <v>17524</v>
      </c>
      <c r="E204" s="27">
        <v>1460</v>
      </c>
      <c r="F204" s="27">
        <v>1460</v>
      </c>
      <c r="G204" s="27">
        <v>1460</v>
      </c>
      <c r="H204" s="77">
        <f t="shared" si="94"/>
        <v>4380</v>
      </c>
      <c r="I204" s="77">
        <v>1460</v>
      </c>
      <c r="J204" s="77">
        <v>1460</v>
      </c>
      <c r="K204" s="77"/>
      <c r="L204" s="77">
        <f t="shared" si="95"/>
        <v>2920</v>
      </c>
      <c r="M204" s="77">
        <v>2920</v>
      </c>
      <c r="N204" s="77">
        <v>1460</v>
      </c>
      <c r="O204" s="77">
        <v>1460</v>
      </c>
      <c r="P204" s="77">
        <f t="shared" si="96"/>
        <v>5840</v>
      </c>
      <c r="Q204" s="77">
        <v>1460</v>
      </c>
      <c r="R204" s="77">
        <v>1460</v>
      </c>
      <c r="S204" s="77">
        <v>1464</v>
      </c>
      <c r="T204" s="77">
        <f t="shared" si="97"/>
        <v>4384</v>
      </c>
    </row>
    <row r="205" spans="1:20" ht="15">
      <c r="A205" s="14"/>
      <c r="B205" s="14" t="s">
        <v>49</v>
      </c>
      <c r="C205" s="14">
        <v>110</v>
      </c>
      <c r="D205" s="27">
        <f t="shared" si="98"/>
        <v>0</v>
      </c>
      <c r="E205" s="27"/>
      <c r="F205" s="27"/>
      <c r="G205" s="27"/>
      <c r="H205" s="77">
        <f t="shared" si="94"/>
        <v>0</v>
      </c>
      <c r="I205" s="77"/>
      <c r="J205" s="77"/>
      <c r="K205" s="77"/>
      <c r="L205" s="77">
        <f t="shared" si="95"/>
        <v>0</v>
      </c>
      <c r="M205" s="77"/>
      <c r="N205" s="77"/>
      <c r="O205" s="77"/>
      <c r="P205" s="77">
        <f t="shared" si="96"/>
        <v>0</v>
      </c>
      <c r="Q205" s="77"/>
      <c r="R205" s="77"/>
      <c r="S205" s="77"/>
      <c r="T205" s="77">
        <f t="shared" si="97"/>
        <v>0</v>
      </c>
    </row>
    <row r="206" spans="1:20" ht="15">
      <c r="A206" s="14"/>
      <c r="B206" s="14" t="s">
        <v>50</v>
      </c>
      <c r="C206" s="14">
        <v>126</v>
      </c>
      <c r="D206" s="27">
        <f t="shared" si="98"/>
        <v>12497</v>
      </c>
      <c r="E206" s="27">
        <v>450</v>
      </c>
      <c r="F206" s="27">
        <v>2326</v>
      </c>
      <c r="G206" s="27">
        <v>1388</v>
      </c>
      <c r="H206" s="77">
        <f t="shared" si="94"/>
        <v>4164</v>
      </c>
      <c r="I206" s="77">
        <v>1388</v>
      </c>
      <c r="J206" s="77">
        <v>1388</v>
      </c>
      <c r="K206" s="77"/>
      <c r="L206" s="77">
        <f t="shared" si="95"/>
        <v>2776</v>
      </c>
      <c r="M206" s="77"/>
      <c r="N206" s="77"/>
      <c r="O206" s="77">
        <v>1388</v>
      </c>
      <c r="P206" s="77">
        <f t="shared" si="96"/>
        <v>1388</v>
      </c>
      <c r="Q206" s="77">
        <v>1388</v>
      </c>
      <c r="R206" s="77">
        <v>1388</v>
      </c>
      <c r="S206" s="77">
        <v>1393</v>
      </c>
      <c r="T206" s="77">
        <f t="shared" si="97"/>
        <v>4169</v>
      </c>
    </row>
    <row r="207" spans="1:20" ht="15">
      <c r="A207" s="14"/>
      <c r="B207" s="14" t="s">
        <v>51</v>
      </c>
      <c r="C207" s="14">
        <v>127</v>
      </c>
      <c r="D207" s="27">
        <f t="shared" si="98"/>
        <v>0</v>
      </c>
      <c r="E207" s="27"/>
      <c r="F207" s="27"/>
      <c r="G207" s="27"/>
      <c r="H207" s="77">
        <f t="shared" si="94"/>
        <v>0</v>
      </c>
      <c r="I207" s="77"/>
      <c r="J207" s="77"/>
      <c r="K207" s="77"/>
      <c r="L207" s="77">
        <f t="shared" si="95"/>
        <v>0</v>
      </c>
      <c r="M207" s="77"/>
      <c r="N207" s="77"/>
      <c r="O207" s="77"/>
      <c r="P207" s="77">
        <f t="shared" si="96"/>
        <v>0</v>
      </c>
      <c r="Q207" s="77"/>
      <c r="R207" s="77"/>
      <c r="S207" s="77"/>
      <c r="T207" s="77">
        <f t="shared" si="97"/>
        <v>0</v>
      </c>
    </row>
    <row r="208" spans="1:20" ht="15.75">
      <c r="A208" s="9" t="s">
        <v>52</v>
      </c>
      <c r="B208" s="9" t="s">
        <v>53</v>
      </c>
      <c r="C208" s="9"/>
      <c r="D208" s="25">
        <f>H208+L208+P208+T208</f>
        <v>0</v>
      </c>
      <c r="E208" s="25"/>
      <c r="F208" s="25"/>
      <c r="G208" s="25"/>
      <c r="H208" s="58">
        <f t="shared" si="94"/>
        <v>0</v>
      </c>
      <c r="I208" s="58"/>
      <c r="J208" s="58"/>
      <c r="K208" s="58"/>
      <c r="L208" s="58">
        <f t="shared" si="95"/>
        <v>0</v>
      </c>
      <c r="M208" s="58"/>
      <c r="N208" s="58"/>
      <c r="O208" s="58"/>
      <c r="P208" s="58">
        <f t="shared" si="96"/>
        <v>0</v>
      </c>
      <c r="Q208" s="58"/>
      <c r="R208" s="58"/>
      <c r="S208" s="58"/>
      <c r="T208" s="58">
        <f t="shared" si="97"/>
        <v>0</v>
      </c>
    </row>
    <row r="209" spans="1:20" ht="15.75">
      <c r="A209" s="9" t="s">
        <v>54</v>
      </c>
      <c r="B209" s="9" t="s">
        <v>55</v>
      </c>
      <c r="C209" s="9"/>
      <c r="D209" s="91">
        <f>D210+D211+D212+D213+D214</f>
        <v>48290</v>
      </c>
      <c r="E209" s="91">
        <f aca="true" t="shared" si="99" ref="E209:T209">E210+E211+E212+E213+E214</f>
        <v>0</v>
      </c>
      <c r="F209" s="91">
        <f t="shared" si="99"/>
        <v>0</v>
      </c>
      <c r="G209" s="91">
        <f t="shared" si="99"/>
        <v>0</v>
      </c>
      <c r="H209" s="92">
        <f t="shared" si="99"/>
        <v>0</v>
      </c>
      <c r="I209" s="92">
        <f t="shared" si="99"/>
        <v>0</v>
      </c>
      <c r="J209" s="92">
        <f t="shared" si="99"/>
        <v>45600</v>
      </c>
      <c r="K209" s="92">
        <f t="shared" si="99"/>
        <v>0</v>
      </c>
      <c r="L209" s="92">
        <f t="shared" si="99"/>
        <v>45600</v>
      </c>
      <c r="M209" s="92">
        <f t="shared" si="99"/>
        <v>0</v>
      </c>
      <c r="N209" s="92">
        <f t="shared" si="99"/>
        <v>0</v>
      </c>
      <c r="O209" s="92">
        <f t="shared" si="99"/>
        <v>2690</v>
      </c>
      <c r="P209" s="92">
        <f t="shared" si="99"/>
        <v>2690</v>
      </c>
      <c r="Q209" s="92">
        <f t="shared" si="99"/>
        <v>0</v>
      </c>
      <c r="R209" s="92">
        <f t="shared" si="99"/>
        <v>0</v>
      </c>
      <c r="S209" s="92">
        <f t="shared" si="99"/>
        <v>0</v>
      </c>
      <c r="T209" s="92">
        <f t="shared" si="99"/>
        <v>0</v>
      </c>
    </row>
    <row r="210" spans="1:20" ht="15">
      <c r="A210" s="14"/>
      <c r="B210" s="14" t="s">
        <v>56</v>
      </c>
      <c r="C210" s="14">
        <v>111</v>
      </c>
      <c r="D210" s="20">
        <f>H210+L210+P210+T210</f>
        <v>2690</v>
      </c>
      <c r="E210" s="20"/>
      <c r="F210" s="20"/>
      <c r="G210" s="109"/>
      <c r="H210" s="71">
        <f>E210+F210+G210</f>
        <v>0</v>
      </c>
      <c r="I210" s="71"/>
      <c r="J210" s="71"/>
      <c r="K210" s="111"/>
      <c r="L210" s="71">
        <f>I210+J210+K210</f>
        <v>0</v>
      </c>
      <c r="M210" s="71"/>
      <c r="N210" s="71"/>
      <c r="O210" s="111">
        <v>2690</v>
      </c>
      <c r="P210" s="71">
        <f>M210+N210+O210</f>
        <v>2690</v>
      </c>
      <c r="Q210" s="71"/>
      <c r="R210" s="111"/>
      <c r="S210" s="71"/>
      <c r="T210" s="71">
        <f>Q210+R210+S210</f>
        <v>0</v>
      </c>
    </row>
    <row r="211" spans="1:20" ht="15">
      <c r="A211" s="14"/>
      <c r="B211" s="14" t="s">
        <v>57</v>
      </c>
      <c r="C211" s="14">
        <v>105</v>
      </c>
      <c r="D211" s="20">
        <f aca="true" t="shared" si="100" ref="D211:D226">H211+L211+P211+T211</f>
        <v>0</v>
      </c>
      <c r="E211" s="20"/>
      <c r="F211" s="20"/>
      <c r="G211" s="20"/>
      <c r="H211" s="71">
        <f>E211+F211+G211</f>
        <v>0</v>
      </c>
      <c r="I211" s="71"/>
      <c r="J211" s="71"/>
      <c r="K211" s="71"/>
      <c r="L211" s="71">
        <f>I211+J211+K211</f>
        <v>0</v>
      </c>
      <c r="M211" s="71"/>
      <c r="N211" s="71"/>
      <c r="O211" s="71"/>
      <c r="P211" s="71">
        <f>M211+N211+O211</f>
        <v>0</v>
      </c>
      <c r="Q211" s="71"/>
      <c r="R211" s="71"/>
      <c r="S211" s="71"/>
      <c r="T211" s="71">
        <f>Q211+R211+S211</f>
        <v>0</v>
      </c>
    </row>
    <row r="212" spans="1:20" ht="15">
      <c r="A212" s="14"/>
      <c r="B212" s="14" t="s">
        <v>58</v>
      </c>
      <c r="C212" s="14">
        <v>106</v>
      </c>
      <c r="D212" s="20">
        <f t="shared" si="100"/>
        <v>0</v>
      </c>
      <c r="E212" s="20"/>
      <c r="F212" s="20"/>
      <c r="G212" s="20"/>
      <c r="H212" s="71">
        <f>E212+F212+G212</f>
        <v>0</v>
      </c>
      <c r="I212" s="71"/>
      <c r="J212" s="71"/>
      <c r="K212" s="71"/>
      <c r="L212" s="71">
        <f>I212+J212+K212</f>
        <v>0</v>
      </c>
      <c r="M212" s="71"/>
      <c r="N212" s="71"/>
      <c r="O212" s="71"/>
      <c r="P212" s="71">
        <f>M212+N212+O212</f>
        <v>0</v>
      </c>
      <c r="Q212" s="71"/>
      <c r="R212" s="71"/>
      <c r="S212" s="71"/>
      <c r="T212" s="71">
        <f>Q212+R212+S212</f>
        <v>0</v>
      </c>
    </row>
    <row r="213" spans="1:20" ht="15">
      <c r="A213" s="14"/>
      <c r="B213" s="14" t="s">
        <v>59</v>
      </c>
      <c r="C213" s="14">
        <v>128</v>
      </c>
      <c r="D213" s="20">
        <f t="shared" si="100"/>
        <v>0</v>
      </c>
      <c r="E213" s="20"/>
      <c r="F213" s="20"/>
      <c r="G213" s="20"/>
      <c r="H213" s="71">
        <f>E213+F213+G213</f>
        <v>0</v>
      </c>
      <c r="I213" s="71"/>
      <c r="J213" s="71"/>
      <c r="K213" s="71"/>
      <c r="L213" s="71">
        <f>I213+J213+K213</f>
        <v>0</v>
      </c>
      <c r="M213" s="71"/>
      <c r="N213" s="71"/>
      <c r="O213" s="71"/>
      <c r="P213" s="71">
        <f>M213+N213+O213</f>
        <v>0</v>
      </c>
      <c r="Q213" s="71"/>
      <c r="R213" s="71"/>
      <c r="S213" s="71"/>
      <c r="T213" s="71">
        <f>Q213+R213+S213</f>
        <v>0</v>
      </c>
    </row>
    <row r="214" spans="1:20" ht="15">
      <c r="A214" s="14"/>
      <c r="B214" s="14" t="s">
        <v>60</v>
      </c>
      <c r="C214" s="14">
        <v>129</v>
      </c>
      <c r="D214" s="20">
        <f t="shared" si="100"/>
        <v>45600</v>
      </c>
      <c r="E214" s="20"/>
      <c r="F214" s="20"/>
      <c r="G214" s="20"/>
      <c r="H214" s="71">
        <f>E214+F214+G214</f>
        <v>0</v>
      </c>
      <c r="I214" s="71"/>
      <c r="J214" s="71">
        <v>45600</v>
      </c>
      <c r="K214" s="71"/>
      <c r="L214" s="71">
        <f>I214+J214+K214</f>
        <v>45600</v>
      </c>
      <c r="M214" s="71"/>
      <c r="N214" s="71"/>
      <c r="O214" s="71"/>
      <c r="P214" s="71">
        <f>M214+N214+O214</f>
        <v>0</v>
      </c>
      <c r="Q214" s="71"/>
      <c r="R214" s="71"/>
      <c r="S214" s="71"/>
      <c r="T214" s="71">
        <f>Q214+R214+S214</f>
        <v>0</v>
      </c>
    </row>
    <row r="215" spans="1:20" ht="15.75">
      <c r="A215" s="9" t="s">
        <v>61</v>
      </c>
      <c r="B215" s="9" t="s">
        <v>62</v>
      </c>
      <c r="C215" s="9"/>
      <c r="D215" s="91">
        <f>D216+D217+D218+D219+D220+D221+D222+D223+D224+D225+D226+D227</f>
        <v>113489</v>
      </c>
      <c r="E215" s="91">
        <f aca="true" t="shared" si="101" ref="E215:T215">E216+E217+E218+E219+E220+E221+E222+E223+E224+E225+E226+E227</f>
        <v>0</v>
      </c>
      <c r="F215" s="91">
        <f t="shared" si="101"/>
        <v>34094</v>
      </c>
      <c r="G215" s="91">
        <f t="shared" si="101"/>
        <v>0</v>
      </c>
      <c r="H215" s="92">
        <f t="shared" si="101"/>
        <v>34094</v>
      </c>
      <c r="I215" s="92">
        <f t="shared" si="101"/>
        <v>0</v>
      </c>
      <c r="J215" s="92">
        <f t="shared" si="101"/>
        <v>34094</v>
      </c>
      <c r="K215" s="92">
        <f t="shared" si="101"/>
        <v>0</v>
      </c>
      <c r="L215" s="92">
        <f t="shared" si="101"/>
        <v>34094</v>
      </c>
      <c r="M215" s="92">
        <f t="shared" si="101"/>
        <v>0</v>
      </c>
      <c r="N215" s="92">
        <f t="shared" si="101"/>
        <v>0</v>
      </c>
      <c r="O215" s="92">
        <f t="shared" si="101"/>
        <v>36118</v>
      </c>
      <c r="P215" s="92">
        <f t="shared" si="101"/>
        <v>36118</v>
      </c>
      <c r="Q215" s="92">
        <f t="shared" si="101"/>
        <v>0</v>
      </c>
      <c r="R215" s="92">
        <f t="shared" si="101"/>
        <v>9183</v>
      </c>
      <c r="S215" s="92">
        <f t="shared" si="101"/>
        <v>0</v>
      </c>
      <c r="T215" s="92">
        <f t="shared" si="101"/>
        <v>9183</v>
      </c>
    </row>
    <row r="216" spans="1:20" ht="15">
      <c r="A216" s="14"/>
      <c r="B216" s="14" t="s">
        <v>63</v>
      </c>
      <c r="C216" s="14">
        <v>130</v>
      </c>
      <c r="D216" s="20">
        <f t="shared" si="100"/>
        <v>0</v>
      </c>
      <c r="E216" s="20"/>
      <c r="F216" s="20"/>
      <c r="G216" s="20"/>
      <c r="H216" s="71">
        <f aca="true" t="shared" si="102" ref="H216:H227">E216+F216+G216</f>
        <v>0</v>
      </c>
      <c r="I216" s="71"/>
      <c r="J216" s="71"/>
      <c r="K216" s="71"/>
      <c r="L216" s="71">
        <f aca="true" t="shared" si="103" ref="L216:L227">I216+J216+K216</f>
        <v>0</v>
      </c>
      <c r="M216" s="71"/>
      <c r="N216" s="71"/>
      <c r="O216" s="71"/>
      <c r="P216" s="71">
        <f aca="true" t="shared" si="104" ref="P216:P227">M216+N216+O216</f>
        <v>0</v>
      </c>
      <c r="Q216" s="71"/>
      <c r="R216" s="71"/>
      <c r="S216" s="71"/>
      <c r="T216" s="71">
        <f aca="true" t="shared" si="105" ref="T216:T227">Q216+R216+S216</f>
        <v>0</v>
      </c>
    </row>
    <row r="217" spans="1:20" ht="15">
      <c r="A217" s="14"/>
      <c r="B217" s="14" t="s">
        <v>64</v>
      </c>
      <c r="C217" s="14">
        <v>131</v>
      </c>
      <c r="D217" s="20">
        <f t="shared" si="100"/>
        <v>0</v>
      </c>
      <c r="E217" s="20"/>
      <c r="F217" s="20"/>
      <c r="G217" s="20"/>
      <c r="H217" s="71">
        <f t="shared" si="102"/>
        <v>0</v>
      </c>
      <c r="I217" s="71"/>
      <c r="J217" s="71"/>
      <c r="K217" s="71"/>
      <c r="L217" s="71">
        <f t="shared" si="103"/>
        <v>0</v>
      </c>
      <c r="M217" s="71"/>
      <c r="N217" s="71"/>
      <c r="O217" s="71"/>
      <c r="P217" s="71">
        <f t="shared" si="104"/>
        <v>0</v>
      </c>
      <c r="Q217" s="71"/>
      <c r="R217" s="71"/>
      <c r="S217" s="71"/>
      <c r="T217" s="71">
        <f t="shared" si="105"/>
        <v>0</v>
      </c>
    </row>
    <row r="218" spans="1:20" ht="15">
      <c r="A218" s="14"/>
      <c r="B218" s="14" t="s">
        <v>65</v>
      </c>
      <c r="C218" s="14">
        <v>132</v>
      </c>
      <c r="D218" s="20">
        <f t="shared" si="100"/>
        <v>0</v>
      </c>
      <c r="E218" s="20"/>
      <c r="F218" s="20"/>
      <c r="G218" s="20"/>
      <c r="H218" s="71">
        <f t="shared" si="102"/>
        <v>0</v>
      </c>
      <c r="I218" s="71"/>
      <c r="J218" s="71"/>
      <c r="K218" s="71"/>
      <c r="L218" s="71">
        <f t="shared" si="103"/>
        <v>0</v>
      </c>
      <c r="M218" s="71"/>
      <c r="N218" s="71"/>
      <c r="O218" s="71"/>
      <c r="P218" s="71">
        <f t="shared" si="104"/>
        <v>0</v>
      </c>
      <c r="Q218" s="71"/>
      <c r="R218" s="71"/>
      <c r="S218" s="71"/>
      <c r="T218" s="71">
        <f t="shared" si="105"/>
        <v>0</v>
      </c>
    </row>
    <row r="219" spans="1:20" ht="15">
      <c r="A219" s="14"/>
      <c r="B219" s="14" t="s">
        <v>66</v>
      </c>
      <c r="C219" s="14">
        <v>133</v>
      </c>
      <c r="D219" s="20">
        <f t="shared" si="100"/>
        <v>0</v>
      </c>
      <c r="E219" s="20"/>
      <c r="F219" s="20"/>
      <c r="G219" s="20"/>
      <c r="H219" s="71">
        <f t="shared" si="102"/>
        <v>0</v>
      </c>
      <c r="I219" s="71"/>
      <c r="J219" s="71"/>
      <c r="K219" s="71"/>
      <c r="L219" s="71">
        <f t="shared" si="103"/>
        <v>0</v>
      </c>
      <c r="M219" s="71"/>
      <c r="N219" s="71"/>
      <c r="O219" s="71"/>
      <c r="P219" s="71">
        <f t="shared" si="104"/>
        <v>0</v>
      </c>
      <c r="Q219" s="71"/>
      <c r="R219" s="71"/>
      <c r="S219" s="71"/>
      <c r="T219" s="71">
        <f t="shared" si="105"/>
        <v>0</v>
      </c>
    </row>
    <row r="220" spans="1:20" ht="15">
      <c r="A220" s="14"/>
      <c r="B220" s="14" t="s">
        <v>67</v>
      </c>
      <c r="C220" s="14">
        <v>134</v>
      </c>
      <c r="D220" s="20">
        <f t="shared" si="100"/>
        <v>49824</v>
      </c>
      <c r="E220" s="20"/>
      <c r="F220" s="20">
        <v>24912</v>
      </c>
      <c r="G220" s="20"/>
      <c r="H220" s="71">
        <f t="shared" si="102"/>
        <v>24912</v>
      </c>
      <c r="I220" s="71"/>
      <c r="J220" s="71">
        <v>24912</v>
      </c>
      <c r="K220" s="71"/>
      <c r="L220" s="71">
        <f t="shared" si="103"/>
        <v>24912</v>
      </c>
      <c r="M220" s="71"/>
      <c r="N220" s="71"/>
      <c r="O220" s="71"/>
      <c r="P220" s="71">
        <f t="shared" si="104"/>
        <v>0</v>
      </c>
      <c r="Q220" s="71"/>
      <c r="R220" s="71"/>
      <c r="S220" s="71"/>
      <c r="T220" s="71">
        <f t="shared" si="105"/>
        <v>0</v>
      </c>
    </row>
    <row r="221" spans="1:20" ht="15">
      <c r="A221" s="17"/>
      <c r="B221" s="14" t="s">
        <v>68</v>
      </c>
      <c r="C221" s="14">
        <v>135</v>
      </c>
      <c r="D221" s="20">
        <f t="shared" si="100"/>
        <v>0</v>
      </c>
      <c r="E221" s="20"/>
      <c r="F221" s="20"/>
      <c r="G221" s="20"/>
      <c r="H221" s="71">
        <f t="shared" si="102"/>
        <v>0</v>
      </c>
      <c r="I221" s="71"/>
      <c r="J221" s="71"/>
      <c r="K221" s="71"/>
      <c r="L221" s="71">
        <f t="shared" si="103"/>
        <v>0</v>
      </c>
      <c r="M221" s="71"/>
      <c r="N221" s="71"/>
      <c r="O221" s="71"/>
      <c r="P221" s="71">
        <f t="shared" si="104"/>
        <v>0</v>
      </c>
      <c r="Q221" s="71"/>
      <c r="R221" s="71"/>
      <c r="S221" s="71"/>
      <c r="T221" s="71">
        <f t="shared" si="105"/>
        <v>0</v>
      </c>
    </row>
    <row r="222" spans="1:20" ht="15">
      <c r="A222" s="14"/>
      <c r="B222" s="14" t="s">
        <v>69</v>
      </c>
      <c r="C222" s="14">
        <v>136</v>
      </c>
      <c r="D222" s="20">
        <f t="shared" si="100"/>
        <v>36729</v>
      </c>
      <c r="E222" s="20"/>
      <c r="F222" s="20">
        <v>9182</v>
      </c>
      <c r="G222" s="20"/>
      <c r="H222" s="71">
        <f>E222+F222+G222</f>
        <v>9182</v>
      </c>
      <c r="I222" s="71"/>
      <c r="J222" s="71">
        <v>9182</v>
      </c>
      <c r="K222" s="71"/>
      <c r="L222" s="71">
        <f t="shared" si="103"/>
        <v>9182</v>
      </c>
      <c r="M222" s="71"/>
      <c r="N222" s="71"/>
      <c r="O222" s="71">
        <v>9182</v>
      </c>
      <c r="P222" s="71">
        <f t="shared" si="104"/>
        <v>9182</v>
      </c>
      <c r="Q222" s="71"/>
      <c r="R222" s="71">
        <v>9183</v>
      </c>
      <c r="S222" s="71"/>
      <c r="T222" s="71">
        <f t="shared" si="105"/>
        <v>9183</v>
      </c>
    </row>
    <row r="223" spans="1:20" ht="15">
      <c r="A223" s="14"/>
      <c r="B223" s="14" t="s">
        <v>70</v>
      </c>
      <c r="C223" s="14">
        <v>137</v>
      </c>
      <c r="D223" s="20">
        <f t="shared" si="100"/>
        <v>0</v>
      </c>
      <c r="E223" s="20"/>
      <c r="F223" s="20"/>
      <c r="G223" s="20"/>
      <c r="H223" s="71">
        <f t="shared" si="102"/>
        <v>0</v>
      </c>
      <c r="I223" s="71"/>
      <c r="J223" s="71"/>
      <c r="K223" s="71"/>
      <c r="L223" s="71">
        <f t="shared" si="103"/>
        <v>0</v>
      </c>
      <c r="M223" s="71"/>
      <c r="N223" s="71"/>
      <c r="O223" s="71"/>
      <c r="P223" s="71">
        <f t="shared" si="104"/>
        <v>0</v>
      </c>
      <c r="Q223" s="71"/>
      <c r="R223" s="71"/>
      <c r="S223" s="71"/>
      <c r="T223" s="71">
        <f t="shared" si="105"/>
        <v>0</v>
      </c>
    </row>
    <row r="224" spans="1:20" ht="15">
      <c r="A224" s="14"/>
      <c r="B224" s="14" t="s">
        <v>71</v>
      </c>
      <c r="C224" s="14">
        <v>138</v>
      </c>
      <c r="D224" s="20">
        <f t="shared" si="100"/>
        <v>0</v>
      </c>
      <c r="E224" s="20"/>
      <c r="F224" s="20"/>
      <c r="G224" s="20"/>
      <c r="H224" s="71">
        <f t="shared" si="102"/>
        <v>0</v>
      </c>
      <c r="I224" s="71"/>
      <c r="J224" s="71"/>
      <c r="K224" s="71"/>
      <c r="L224" s="71">
        <f t="shared" si="103"/>
        <v>0</v>
      </c>
      <c r="M224" s="71"/>
      <c r="N224" s="71"/>
      <c r="O224" s="71"/>
      <c r="P224" s="71">
        <f t="shared" si="104"/>
        <v>0</v>
      </c>
      <c r="Q224" s="71"/>
      <c r="R224" s="71"/>
      <c r="S224" s="71"/>
      <c r="T224" s="71">
        <f t="shared" si="105"/>
        <v>0</v>
      </c>
    </row>
    <row r="225" spans="1:20" ht="15">
      <c r="A225" s="14"/>
      <c r="B225" s="14" t="s">
        <v>72</v>
      </c>
      <c r="C225" s="14">
        <v>104</v>
      </c>
      <c r="D225" s="20">
        <f t="shared" si="100"/>
        <v>0</v>
      </c>
      <c r="E225" s="20"/>
      <c r="F225" s="20"/>
      <c r="G225" s="20"/>
      <c r="H225" s="71">
        <f t="shared" si="102"/>
        <v>0</v>
      </c>
      <c r="I225" s="71"/>
      <c r="J225" s="111"/>
      <c r="K225" s="71"/>
      <c r="L225" s="71">
        <f t="shared" si="103"/>
        <v>0</v>
      </c>
      <c r="M225" s="71"/>
      <c r="N225" s="71"/>
      <c r="O225" s="71"/>
      <c r="P225" s="71">
        <f t="shared" si="104"/>
        <v>0</v>
      </c>
      <c r="Q225" s="71"/>
      <c r="R225" s="71"/>
      <c r="S225" s="71"/>
      <c r="T225" s="71">
        <f t="shared" si="105"/>
        <v>0</v>
      </c>
    </row>
    <row r="226" spans="1:20" ht="15">
      <c r="A226" s="14"/>
      <c r="B226" s="14" t="s">
        <v>73</v>
      </c>
      <c r="C226" s="14">
        <v>139</v>
      </c>
      <c r="D226" s="20">
        <f t="shared" si="100"/>
        <v>0</v>
      </c>
      <c r="E226" s="20"/>
      <c r="F226" s="20"/>
      <c r="G226" s="20"/>
      <c r="H226" s="71">
        <f t="shared" si="102"/>
        <v>0</v>
      </c>
      <c r="I226" s="71"/>
      <c r="J226" s="71"/>
      <c r="K226" s="71"/>
      <c r="L226" s="71">
        <f t="shared" si="103"/>
        <v>0</v>
      </c>
      <c r="M226" s="71"/>
      <c r="N226" s="71"/>
      <c r="O226" s="71"/>
      <c r="P226" s="71">
        <f t="shared" si="104"/>
        <v>0</v>
      </c>
      <c r="Q226" s="71"/>
      <c r="R226" s="71"/>
      <c r="S226" s="71"/>
      <c r="T226" s="71">
        <f t="shared" si="105"/>
        <v>0</v>
      </c>
    </row>
    <row r="227" spans="1:20" ht="15">
      <c r="A227" s="14"/>
      <c r="B227" s="14" t="s">
        <v>74</v>
      </c>
      <c r="C227" s="14">
        <v>140</v>
      </c>
      <c r="D227" s="20">
        <f>H227+L227+P227+T227</f>
        <v>26936</v>
      </c>
      <c r="E227" s="20"/>
      <c r="F227" s="20"/>
      <c r="G227" s="20"/>
      <c r="H227" s="71">
        <f t="shared" si="102"/>
        <v>0</v>
      </c>
      <c r="I227" s="71"/>
      <c r="J227" s="71"/>
      <c r="K227" s="71"/>
      <c r="L227" s="71">
        <f t="shared" si="103"/>
        <v>0</v>
      </c>
      <c r="M227" s="71"/>
      <c r="N227" s="71"/>
      <c r="O227" s="71">
        <v>26936</v>
      </c>
      <c r="P227" s="71">
        <f t="shared" si="104"/>
        <v>26936</v>
      </c>
      <c r="Q227" s="71"/>
      <c r="R227" s="71"/>
      <c r="S227" s="71"/>
      <c r="T227" s="71">
        <f t="shared" si="105"/>
        <v>0</v>
      </c>
    </row>
    <row r="228" spans="1:20" ht="15.75">
      <c r="A228" s="9" t="s">
        <v>75</v>
      </c>
      <c r="B228" s="9" t="s">
        <v>76</v>
      </c>
      <c r="C228" s="9">
        <v>241</v>
      </c>
      <c r="D228" s="91">
        <f>H228+L228+P228+T228</f>
        <v>0</v>
      </c>
      <c r="E228" s="91"/>
      <c r="F228" s="91"/>
      <c r="G228" s="91"/>
      <c r="H228" s="92">
        <f>E228+F228+G228</f>
        <v>0</v>
      </c>
      <c r="I228" s="92"/>
      <c r="J228" s="92"/>
      <c r="K228" s="92"/>
      <c r="L228" s="92">
        <f>I228+J228+K228</f>
        <v>0</v>
      </c>
      <c r="M228" s="92"/>
      <c r="N228" s="92"/>
      <c r="O228" s="92"/>
      <c r="P228" s="92">
        <f>M228+N228+O228</f>
        <v>0</v>
      </c>
      <c r="Q228" s="92"/>
      <c r="R228" s="92"/>
      <c r="S228" s="92"/>
      <c r="T228" s="92">
        <f>Q228+R228+S228</f>
        <v>0</v>
      </c>
    </row>
    <row r="229" spans="1:20" ht="15.75">
      <c r="A229" s="9" t="s">
        <v>77</v>
      </c>
      <c r="B229" s="9" t="s">
        <v>78</v>
      </c>
      <c r="C229" s="9">
        <v>242</v>
      </c>
      <c r="D229" s="91">
        <f>H229+L229+P229+T229</f>
        <v>0</v>
      </c>
      <c r="E229" s="91"/>
      <c r="F229" s="91"/>
      <c r="G229" s="91"/>
      <c r="H229" s="92">
        <f>E229+F229+G229</f>
        <v>0</v>
      </c>
      <c r="I229" s="92"/>
      <c r="J229" s="92"/>
      <c r="K229" s="92"/>
      <c r="L229" s="92">
        <f>I229+J229+K229</f>
        <v>0</v>
      </c>
      <c r="M229" s="92"/>
      <c r="N229" s="92"/>
      <c r="O229" s="92"/>
      <c r="P229" s="92">
        <f>M229+N229+O229</f>
        <v>0</v>
      </c>
      <c r="Q229" s="92"/>
      <c r="R229" s="92"/>
      <c r="S229" s="92"/>
      <c r="T229" s="92">
        <f>Q229+R229+S229</f>
        <v>0</v>
      </c>
    </row>
    <row r="230" spans="1:20" ht="15.75">
      <c r="A230" s="9" t="s">
        <v>79</v>
      </c>
      <c r="B230" s="9" t="s">
        <v>80</v>
      </c>
      <c r="C230" s="9">
        <v>251</v>
      </c>
      <c r="D230" s="91">
        <f>H230+L230+P230+T230</f>
        <v>0</v>
      </c>
      <c r="E230" s="91"/>
      <c r="F230" s="20"/>
      <c r="G230" s="20"/>
      <c r="H230" s="92">
        <f>E230+F230+G230</f>
        <v>0</v>
      </c>
      <c r="I230" s="92"/>
      <c r="J230" s="92"/>
      <c r="K230" s="92"/>
      <c r="L230" s="92">
        <f>I230+J230+K230</f>
        <v>0</v>
      </c>
      <c r="M230" s="92"/>
      <c r="N230" s="92"/>
      <c r="O230" s="92"/>
      <c r="P230" s="92">
        <f>M230+N230+O230</f>
        <v>0</v>
      </c>
      <c r="Q230" s="92"/>
      <c r="R230" s="92"/>
      <c r="S230" s="92"/>
      <c r="T230" s="92">
        <f>Q230+R230+S230</f>
        <v>0</v>
      </c>
    </row>
    <row r="231" spans="1:20" ht="15.75">
      <c r="A231" s="9" t="s">
        <v>81</v>
      </c>
      <c r="B231" s="9" t="s">
        <v>82</v>
      </c>
      <c r="C231" s="9"/>
      <c r="D231" s="91">
        <f>D232+D233+D234+D235+D236+D237</f>
        <v>0</v>
      </c>
      <c r="E231" s="91">
        <f aca="true" t="shared" si="106" ref="E231:T231">E232+E233+E234+E235+E236+E237</f>
        <v>0</v>
      </c>
      <c r="F231" s="91">
        <f t="shared" si="106"/>
        <v>0</v>
      </c>
      <c r="G231" s="91">
        <f t="shared" si="106"/>
        <v>0</v>
      </c>
      <c r="H231" s="92">
        <f t="shared" si="106"/>
        <v>0</v>
      </c>
      <c r="I231" s="92">
        <f t="shared" si="106"/>
        <v>0</v>
      </c>
      <c r="J231" s="92">
        <f t="shared" si="106"/>
        <v>0</v>
      </c>
      <c r="K231" s="92">
        <f t="shared" si="106"/>
        <v>0</v>
      </c>
      <c r="L231" s="92">
        <f t="shared" si="106"/>
        <v>0</v>
      </c>
      <c r="M231" s="92">
        <f t="shared" si="106"/>
        <v>0</v>
      </c>
      <c r="N231" s="92">
        <f t="shared" si="106"/>
        <v>0</v>
      </c>
      <c r="O231" s="92">
        <f t="shared" si="106"/>
        <v>0</v>
      </c>
      <c r="P231" s="92">
        <f t="shared" si="106"/>
        <v>0</v>
      </c>
      <c r="Q231" s="92">
        <f t="shared" si="106"/>
        <v>0</v>
      </c>
      <c r="R231" s="92">
        <f t="shared" si="106"/>
        <v>0</v>
      </c>
      <c r="S231" s="92">
        <f t="shared" si="106"/>
        <v>0</v>
      </c>
      <c r="T231" s="92">
        <f t="shared" si="106"/>
        <v>0</v>
      </c>
    </row>
    <row r="232" spans="1:20" ht="15">
      <c r="A232" s="14"/>
      <c r="B232" s="14" t="s">
        <v>83</v>
      </c>
      <c r="C232" s="14">
        <v>113</v>
      </c>
      <c r="D232" s="20">
        <f aca="true" t="shared" si="107" ref="D232:D246">H232+L232+P232+T232</f>
        <v>0</v>
      </c>
      <c r="E232" s="20"/>
      <c r="F232" s="20"/>
      <c r="G232" s="20"/>
      <c r="H232" s="71">
        <f aca="true" t="shared" si="108" ref="H232:H237">E232+F232+G232</f>
        <v>0</v>
      </c>
      <c r="I232" s="71"/>
      <c r="J232" s="71"/>
      <c r="K232" s="71"/>
      <c r="L232" s="71">
        <f aca="true" t="shared" si="109" ref="L232:L237">I232+J232+K232</f>
        <v>0</v>
      </c>
      <c r="M232" s="71"/>
      <c r="N232" s="71"/>
      <c r="O232" s="71"/>
      <c r="P232" s="71">
        <f aca="true" t="shared" si="110" ref="P232:P237">M232+N232+O232</f>
        <v>0</v>
      </c>
      <c r="Q232" s="71"/>
      <c r="R232" s="71"/>
      <c r="S232" s="71"/>
      <c r="T232" s="71">
        <f aca="true" t="shared" si="111" ref="T232:T237">Q232+R232+S232</f>
        <v>0</v>
      </c>
    </row>
    <row r="233" spans="1:20" ht="15">
      <c r="A233" s="14"/>
      <c r="B233" s="14" t="s">
        <v>84</v>
      </c>
      <c r="C233" s="14">
        <v>114</v>
      </c>
      <c r="D233" s="20">
        <f t="shared" si="107"/>
        <v>0</v>
      </c>
      <c r="E233" s="20"/>
      <c r="F233" s="20"/>
      <c r="G233" s="20"/>
      <c r="H233" s="71">
        <f t="shared" si="108"/>
        <v>0</v>
      </c>
      <c r="I233" s="71"/>
      <c r="J233" s="71"/>
      <c r="K233" s="71"/>
      <c r="L233" s="71">
        <f t="shared" si="109"/>
        <v>0</v>
      </c>
      <c r="M233" s="71"/>
      <c r="N233" s="71"/>
      <c r="O233" s="71"/>
      <c r="P233" s="71">
        <f t="shared" si="110"/>
        <v>0</v>
      </c>
      <c r="Q233" s="71"/>
      <c r="R233" s="71"/>
      <c r="S233" s="71"/>
      <c r="T233" s="71">
        <f t="shared" si="111"/>
        <v>0</v>
      </c>
    </row>
    <row r="234" spans="1:20" ht="15">
      <c r="A234" s="14"/>
      <c r="B234" s="14" t="s">
        <v>85</v>
      </c>
      <c r="C234" s="14">
        <v>115</v>
      </c>
      <c r="D234" s="20">
        <f t="shared" si="107"/>
        <v>0</v>
      </c>
      <c r="E234" s="20"/>
      <c r="F234" s="20"/>
      <c r="G234" s="20"/>
      <c r="H234" s="71">
        <f t="shared" si="108"/>
        <v>0</v>
      </c>
      <c r="I234" s="71"/>
      <c r="J234" s="71"/>
      <c r="K234" s="71"/>
      <c r="L234" s="71">
        <f t="shared" si="109"/>
        <v>0</v>
      </c>
      <c r="M234" s="71"/>
      <c r="N234" s="71"/>
      <c r="O234" s="71"/>
      <c r="P234" s="71">
        <f t="shared" si="110"/>
        <v>0</v>
      </c>
      <c r="Q234" s="71"/>
      <c r="R234" s="71"/>
      <c r="S234" s="71"/>
      <c r="T234" s="71">
        <f t="shared" si="111"/>
        <v>0</v>
      </c>
    </row>
    <row r="235" spans="1:20" ht="15">
      <c r="A235" s="14"/>
      <c r="B235" s="14" t="s">
        <v>86</v>
      </c>
      <c r="C235" s="14">
        <v>141</v>
      </c>
      <c r="D235" s="20">
        <f t="shared" si="107"/>
        <v>0</v>
      </c>
      <c r="E235" s="20"/>
      <c r="F235" s="20"/>
      <c r="G235" s="20"/>
      <c r="H235" s="71">
        <f t="shared" si="108"/>
        <v>0</v>
      </c>
      <c r="I235" s="71"/>
      <c r="J235" s="71"/>
      <c r="K235" s="71"/>
      <c r="L235" s="71">
        <f t="shared" si="109"/>
        <v>0</v>
      </c>
      <c r="M235" s="71"/>
      <c r="N235" s="71"/>
      <c r="O235" s="71"/>
      <c r="P235" s="71">
        <f t="shared" si="110"/>
        <v>0</v>
      </c>
      <c r="Q235" s="71"/>
      <c r="R235" s="71"/>
      <c r="S235" s="71"/>
      <c r="T235" s="71">
        <f t="shared" si="111"/>
        <v>0</v>
      </c>
    </row>
    <row r="236" spans="1:20" ht="15">
      <c r="A236" s="14"/>
      <c r="B236" s="14" t="s">
        <v>87</v>
      </c>
      <c r="C236" s="14">
        <v>142</v>
      </c>
      <c r="D236" s="20">
        <f t="shared" si="107"/>
        <v>0</v>
      </c>
      <c r="E236" s="20"/>
      <c r="F236" s="20"/>
      <c r="G236" s="20"/>
      <c r="H236" s="71">
        <f t="shared" si="108"/>
        <v>0</v>
      </c>
      <c r="I236" s="71"/>
      <c r="J236" s="71"/>
      <c r="K236" s="71"/>
      <c r="L236" s="71">
        <f t="shared" si="109"/>
        <v>0</v>
      </c>
      <c r="M236" s="71"/>
      <c r="N236" s="71"/>
      <c r="O236" s="71"/>
      <c r="P236" s="71">
        <f t="shared" si="110"/>
        <v>0</v>
      </c>
      <c r="Q236" s="71"/>
      <c r="R236" s="71"/>
      <c r="S236" s="71"/>
      <c r="T236" s="71">
        <f t="shared" si="111"/>
        <v>0</v>
      </c>
    </row>
    <row r="237" spans="1:20" ht="15">
      <c r="A237" s="14" t="s">
        <v>88</v>
      </c>
      <c r="B237" s="14" t="s">
        <v>89</v>
      </c>
      <c r="C237" s="14">
        <v>263</v>
      </c>
      <c r="D237" s="20">
        <f t="shared" si="107"/>
        <v>0</v>
      </c>
      <c r="E237" s="20"/>
      <c r="F237" s="20"/>
      <c r="G237" s="20"/>
      <c r="H237" s="71">
        <f t="shared" si="108"/>
        <v>0</v>
      </c>
      <c r="I237" s="71"/>
      <c r="J237" s="71"/>
      <c r="K237" s="71"/>
      <c r="L237" s="71">
        <f t="shared" si="109"/>
        <v>0</v>
      </c>
      <c r="M237" s="71"/>
      <c r="N237" s="71"/>
      <c r="O237" s="71"/>
      <c r="P237" s="71">
        <f t="shared" si="110"/>
        <v>0</v>
      </c>
      <c r="Q237" s="71"/>
      <c r="R237" s="71"/>
      <c r="S237" s="71"/>
      <c r="T237" s="71">
        <f t="shared" si="111"/>
        <v>0</v>
      </c>
    </row>
    <row r="238" spans="1:20" ht="15.75">
      <c r="A238" s="9" t="s">
        <v>90</v>
      </c>
      <c r="B238" s="9" t="s">
        <v>91</v>
      </c>
      <c r="C238" s="9"/>
      <c r="D238" s="91">
        <f>D239+D240+D241+D242+D243+D244+D245+D246</f>
        <v>16627</v>
      </c>
      <c r="E238" s="91">
        <f aca="true" t="shared" si="112" ref="E238:T238">E239+E240+E241+E242+E243+E244+E245+E246</f>
        <v>0</v>
      </c>
      <c r="F238" s="91">
        <f t="shared" si="112"/>
        <v>0</v>
      </c>
      <c r="G238" s="91">
        <f t="shared" si="112"/>
        <v>0</v>
      </c>
      <c r="H238" s="92">
        <f t="shared" si="112"/>
        <v>0</v>
      </c>
      <c r="I238" s="92">
        <f t="shared" si="112"/>
        <v>0</v>
      </c>
      <c r="J238" s="92">
        <f t="shared" si="112"/>
        <v>16627</v>
      </c>
      <c r="K238" s="92">
        <f t="shared" si="112"/>
        <v>0</v>
      </c>
      <c r="L238" s="92">
        <f t="shared" si="112"/>
        <v>16627</v>
      </c>
      <c r="M238" s="92">
        <f t="shared" si="112"/>
        <v>0</v>
      </c>
      <c r="N238" s="92">
        <f t="shared" si="112"/>
        <v>0</v>
      </c>
      <c r="O238" s="92">
        <f t="shared" si="112"/>
        <v>0</v>
      </c>
      <c r="P238" s="92">
        <f t="shared" si="112"/>
        <v>0</v>
      </c>
      <c r="Q238" s="92">
        <f t="shared" si="112"/>
        <v>0</v>
      </c>
      <c r="R238" s="92">
        <f t="shared" si="112"/>
        <v>0</v>
      </c>
      <c r="S238" s="92">
        <f t="shared" si="112"/>
        <v>0</v>
      </c>
      <c r="T238" s="92">
        <f t="shared" si="112"/>
        <v>0</v>
      </c>
    </row>
    <row r="239" spans="1:20" ht="15">
      <c r="A239" s="14"/>
      <c r="B239" s="14" t="s">
        <v>92</v>
      </c>
      <c r="C239" s="14">
        <v>143</v>
      </c>
      <c r="D239" s="20">
        <f t="shared" si="107"/>
        <v>16627</v>
      </c>
      <c r="E239" s="20"/>
      <c r="F239" s="20"/>
      <c r="G239" s="20"/>
      <c r="H239" s="71">
        <f aca="true" t="shared" si="113" ref="H239:H246">E239+F239+G239</f>
        <v>0</v>
      </c>
      <c r="I239" s="71"/>
      <c r="J239" s="71">
        <v>16627</v>
      </c>
      <c r="K239" s="71"/>
      <c r="L239" s="71">
        <f aca="true" t="shared" si="114" ref="L239:L246">I239+J239+K239</f>
        <v>16627</v>
      </c>
      <c r="M239" s="71"/>
      <c r="N239" s="71"/>
      <c r="O239" s="71"/>
      <c r="P239" s="71">
        <f aca="true" t="shared" si="115" ref="P239:P246">M239+N239+O239</f>
        <v>0</v>
      </c>
      <c r="Q239" s="71"/>
      <c r="R239" s="71"/>
      <c r="S239" s="71"/>
      <c r="T239" s="71">
        <f aca="true" t="shared" si="116" ref="T239:T246">Q239+R239+S239</f>
        <v>0</v>
      </c>
    </row>
    <row r="240" spans="1:20" ht="15">
      <c r="A240" s="14"/>
      <c r="B240" s="14" t="s">
        <v>93</v>
      </c>
      <c r="C240" s="14">
        <v>144</v>
      </c>
      <c r="D240" s="20">
        <f t="shared" si="107"/>
        <v>0</v>
      </c>
      <c r="E240" s="20"/>
      <c r="F240" s="20"/>
      <c r="G240" s="20"/>
      <c r="H240" s="71">
        <f t="shared" si="113"/>
        <v>0</v>
      </c>
      <c r="I240" s="71"/>
      <c r="J240" s="71"/>
      <c r="K240" s="71"/>
      <c r="L240" s="71">
        <f t="shared" si="114"/>
        <v>0</v>
      </c>
      <c r="M240" s="71"/>
      <c r="N240" s="71"/>
      <c r="O240" s="71"/>
      <c r="P240" s="71">
        <f t="shared" si="115"/>
        <v>0</v>
      </c>
      <c r="Q240" s="71"/>
      <c r="R240" s="71"/>
      <c r="S240" s="71"/>
      <c r="T240" s="71">
        <f t="shared" si="116"/>
        <v>0</v>
      </c>
    </row>
    <row r="241" spans="1:20" ht="15">
      <c r="A241" s="14"/>
      <c r="B241" s="14" t="s">
        <v>94</v>
      </c>
      <c r="C241" s="14">
        <v>145</v>
      </c>
      <c r="D241" s="20">
        <f t="shared" si="107"/>
        <v>0</v>
      </c>
      <c r="E241" s="20"/>
      <c r="F241" s="20"/>
      <c r="G241" s="20"/>
      <c r="H241" s="71">
        <f t="shared" si="113"/>
        <v>0</v>
      </c>
      <c r="I241" s="71"/>
      <c r="J241" s="71"/>
      <c r="K241" s="71"/>
      <c r="L241" s="71">
        <f t="shared" si="114"/>
        <v>0</v>
      </c>
      <c r="M241" s="71"/>
      <c r="N241" s="71"/>
      <c r="O241" s="71"/>
      <c r="P241" s="71">
        <f t="shared" si="115"/>
        <v>0</v>
      </c>
      <c r="Q241" s="71"/>
      <c r="R241" s="71"/>
      <c r="S241" s="71"/>
      <c r="T241" s="71">
        <f t="shared" si="116"/>
        <v>0</v>
      </c>
    </row>
    <row r="242" spans="1:20" ht="15">
      <c r="A242" s="14"/>
      <c r="B242" s="14" t="s">
        <v>95</v>
      </c>
      <c r="C242" s="14">
        <v>146</v>
      </c>
      <c r="D242" s="20">
        <f t="shared" si="107"/>
        <v>0</v>
      </c>
      <c r="E242" s="20"/>
      <c r="F242" s="20"/>
      <c r="G242" s="20"/>
      <c r="H242" s="71">
        <f t="shared" si="113"/>
        <v>0</v>
      </c>
      <c r="I242" s="71"/>
      <c r="J242" s="71"/>
      <c r="K242" s="71"/>
      <c r="L242" s="71">
        <f t="shared" si="114"/>
        <v>0</v>
      </c>
      <c r="M242" s="71"/>
      <c r="N242" s="71"/>
      <c r="O242" s="71"/>
      <c r="P242" s="71">
        <f t="shared" si="115"/>
        <v>0</v>
      </c>
      <c r="Q242" s="71"/>
      <c r="R242" s="71"/>
      <c r="S242" s="71"/>
      <c r="T242" s="71">
        <f t="shared" si="116"/>
        <v>0</v>
      </c>
    </row>
    <row r="243" spans="1:20" ht="15">
      <c r="A243" s="14"/>
      <c r="B243" s="14" t="s">
        <v>96</v>
      </c>
      <c r="C243" s="14">
        <v>147</v>
      </c>
      <c r="D243" s="20">
        <f t="shared" si="107"/>
        <v>0</v>
      </c>
      <c r="E243" s="20"/>
      <c r="F243" s="20"/>
      <c r="G243" s="20"/>
      <c r="H243" s="71">
        <f t="shared" si="113"/>
        <v>0</v>
      </c>
      <c r="I243" s="71"/>
      <c r="J243" s="71"/>
      <c r="K243" s="71"/>
      <c r="L243" s="71">
        <f t="shared" si="114"/>
        <v>0</v>
      </c>
      <c r="M243" s="71"/>
      <c r="N243" s="71"/>
      <c r="O243" s="71"/>
      <c r="P243" s="71">
        <f t="shared" si="115"/>
        <v>0</v>
      </c>
      <c r="Q243" s="71"/>
      <c r="R243" s="71"/>
      <c r="S243" s="71"/>
      <c r="T243" s="71">
        <f t="shared" si="116"/>
        <v>0</v>
      </c>
    </row>
    <row r="244" spans="1:20" ht="15">
      <c r="A244" s="14"/>
      <c r="B244" s="14" t="s">
        <v>97</v>
      </c>
      <c r="C244" s="14">
        <v>148</v>
      </c>
      <c r="D244" s="20">
        <f t="shared" si="107"/>
        <v>0</v>
      </c>
      <c r="E244" s="20"/>
      <c r="F244" s="20"/>
      <c r="G244" s="20"/>
      <c r="H244" s="71">
        <f t="shared" si="113"/>
        <v>0</v>
      </c>
      <c r="I244" s="71"/>
      <c r="J244" s="71"/>
      <c r="K244" s="71"/>
      <c r="L244" s="71">
        <f t="shared" si="114"/>
        <v>0</v>
      </c>
      <c r="M244" s="71"/>
      <c r="N244" s="71"/>
      <c r="O244" s="71"/>
      <c r="P244" s="71">
        <f t="shared" si="115"/>
        <v>0</v>
      </c>
      <c r="Q244" s="71"/>
      <c r="R244" s="71"/>
      <c r="S244" s="71"/>
      <c r="T244" s="71">
        <f t="shared" si="116"/>
        <v>0</v>
      </c>
    </row>
    <row r="245" spans="1:20" ht="15">
      <c r="A245" s="14"/>
      <c r="B245" s="14" t="s">
        <v>98</v>
      </c>
      <c r="C245" s="14">
        <v>149</v>
      </c>
      <c r="D245" s="20">
        <f t="shared" si="107"/>
        <v>0</v>
      </c>
      <c r="E245" s="20"/>
      <c r="F245" s="20"/>
      <c r="G245" s="20"/>
      <c r="H245" s="71">
        <f t="shared" si="113"/>
        <v>0</v>
      </c>
      <c r="I245" s="71"/>
      <c r="J245" s="71"/>
      <c r="K245" s="71"/>
      <c r="L245" s="71">
        <f t="shared" si="114"/>
        <v>0</v>
      </c>
      <c r="M245" s="71"/>
      <c r="N245" s="71"/>
      <c r="O245" s="71"/>
      <c r="P245" s="71">
        <f t="shared" si="115"/>
        <v>0</v>
      </c>
      <c r="Q245" s="71"/>
      <c r="R245" s="71"/>
      <c r="S245" s="71"/>
      <c r="T245" s="71">
        <f t="shared" si="116"/>
        <v>0</v>
      </c>
    </row>
    <row r="246" spans="1:20" ht="15">
      <c r="A246" s="14"/>
      <c r="B246" s="14" t="s">
        <v>99</v>
      </c>
      <c r="C246" s="14">
        <v>150</v>
      </c>
      <c r="D246" s="20">
        <f t="shared" si="107"/>
        <v>0</v>
      </c>
      <c r="E246" s="20"/>
      <c r="F246" s="20"/>
      <c r="G246" s="20"/>
      <c r="H246" s="71">
        <f t="shared" si="113"/>
        <v>0</v>
      </c>
      <c r="I246" s="71"/>
      <c r="J246" s="71"/>
      <c r="K246" s="71"/>
      <c r="L246" s="71">
        <f t="shared" si="114"/>
        <v>0</v>
      </c>
      <c r="M246" s="71"/>
      <c r="N246" s="71"/>
      <c r="O246" s="71"/>
      <c r="P246" s="71">
        <f t="shared" si="115"/>
        <v>0</v>
      </c>
      <c r="Q246" s="71"/>
      <c r="R246" s="71"/>
      <c r="S246" s="71"/>
      <c r="T246" s="71">
        <f t="shared" si="116"/>
        <v>0</v>
      </c>
    </row>
    <row r="247" spans="1:20" ht="15.75">
      <c r="A247" s="9" t="s">
        <v>100</v>
      </c>
      <c r="B247" s="9" t="s">
        <v>101</v>
      </c>
      <c r="C247" s="9">
        <v>181</v>
      </c>
      <c r="D247" s="91">
        <f>D248+D249+D250</f>
        <v>0</v>
      </c>
      <c r="E247" s="91">
        <f aca="true" t="shared" si="117" ref="E247:T247">E248+E249+E250</f>
        <v>0</v>
      </c>
      <c r="F247" s="91">
        <f t="shared" si="117"/>
        <v>0</v>
      </c>
      <c r="G247" s="91">
        <f t="shared" si="117"/>
        <v>0</v>
      </c>
      <c r="H247" s="92">
        <f t="shared" si="117"/>
        <v>0</v>
      </c>
      <c r="I247" s="92">
        <f t="shared" si="117"/>
        <v>0</v>
      </c>
      <c r="J247" s="92">
        <f t="shared" si="117"/>
        <v>0</v>
      </c>
      <c r="K247" s="92">
        <f t="shared" si="117"/>
        <v>0</v>
      </c>
      <c r="L247" s="92">
        <f t="shared" si="117"/>
        <v>0</v>
      </c>
      <c r="M247" s="92">
        <f t="shared" si="117"/>
        <v>0</v>
      </c>
      <c r="N247" s="92">
        <f t="shared" si="117"/>
        <v>0</v>
      </c>
      <c r="O247" s="92">
        <f t="shared" si="117"/>
        <v>0</v>
      </c>
      <c r="P247" s="92">
        <f t="shared" si="117"/>
        <v>0</v>
      </c>
      <c r="Q247" s="92">
        <f t="shared" si="117"/>
        <v>0</v>
      </c>
      <c r="R247" s="92">
        <f t="shared" si="117"/>
        <v>0</v>
      </c>
      <c r="S247" s="92">
        <f t="shared" si="117"/>
        <v>0</v>
      </c>
      <c r="T247" s="92">
        <f t="shared" si="117"/>
        <v>0</v>
      </c>
    </row>
    <row r="248" spans="1:20" ht="15">
      <c r="A248" s="14"/>
      <c r="B248" s="14" t="s">
        <v>102</v>
      </c>
      <c r="C248" s="14">
        <v>116</v>
      </c>
      <c r="D248" s="20">
        <f>H248+L248+P248+T248</f>
        <v>0</v>
      </c>
      <c r="E248" s="20"/>
      <c r="F248" s="20"/>
      <c r="G248" s="20"/>
      <c r="H248" s="71">
        <f>E248+F248+G248</f>
        <v>0</v>
      </c>
      <c r="I248" s="71"/>
      <c r="J248" s="71"/>
      <c r="K248" s="71"/>
      <c r="L248" s="71">
        <f>I248+J248+K248</f>
        <v>0</v>
      </c>
      <c r="M248" s="71"/>
      <c r="N248" s="71"/>
      <c r="O248" s="71"/>
      <c r="P248" s="71">
        <f>M248+N248+O248</f>
        <v>0</v>
      </c>
      <c r="Q248" s="71"/>
      <c r="R248" s="71"/>
      <c r="S248" s="71"/>
      <c r="T248" s="71">
        <f>Q248+R248+S248</f>
        <v>0</v>
      </c>
    </row>
    <row r="249" spans="1:20" ht="15">
      <c r="A249" s="14"/>
      <c r="B249" s="14" t="s">
        <v>103</v>
      </c>
      <c r="C249" s="14">
        <v>118</v>
      </c>
      <c r="D249" s="20">
        <f>H249+L249+P249+T249</f>
        <v>0</v>
      </c>
      <c r="E249" s="20"/>
      <c r="F249" s="20"/>
      <c r="G249" s="20"/>
      <c r="H249" s="71">
        <f>E249+F249+G249</f>
        <v>0</v>
      </c>
      <c r="I249" s="71"/>
      <c r="J249" s="71"/>
      <c r="K249" s="71"/>
      <c r="L249" s="71">
        <f>I249+J249+K249</f>
        <v>0</v>
      </c>
      <c r="M249" s="71"/>
      <c r="N249" s="71"/>
      <c r="O249" s="71"/>
      <c r="P249" s="71">
        <f>M249+N249+O249</f>
        <v>0</v>
      </c>
      <c r="Q249" s="71"/>
      <c r="R249" s="71"/>
      <c r="S249" s="71"/>
      <c r="T249" s="71">
        <f>Q249+R249+S249</f>
        <v>0</v>
      </c>
    </row>
    <row r="250" spans="1:20" ht="15">
      <c r="A250" s="14"/>
      <c r="B250" s="14" t="s">
        <v>104</v>
      </c>
      <c r="C250" s="14">
        <v>151</v>
      </c>
      <c r="D250" s="20">
        <f>H250+L250+P250+T250</f>
        <v>0</v>
      </c>
      <c r="E250" s="20"/>
      <c r="F250" s="20"/>
      <c r="G250" s="20"/>
      <c r="H250" s="71">
        <f>E250+F250+G250</f>
        <v>0</v>
      </c>
      <c r="I250" s="71"/>
      <c r="J250" s="71"/>
      <c r="K250" s="71"/>
      <c r="L250" s="71">
        <f>I250+J250+K250</f>
        <v>0</v>
      </c>
      <c r="M250" s="71"/>
      <c r="N250" s="71"/>
      <c r="O250" s="71"/>
      <c r="P250" s="71">
        <f>M250+N250+O250</f>
        <v>0</v>
      </c>
      <c r="Q250" s="71"/>
      <c r="R250" s="71"/>
      <c r="S250" s="71"/>
      <c r="T250" s="71">
        <f>Q250+R250+S250</f>
        <v>0</v>
      </c>
    </row>
    <row r="251" spans="1:20" ht="15.75">
      <c r="A251" s="9" t="s">
        <v>105</v>
      </c>
      <c r="B251" s="9" t="s">
        <v>106</v>
      </c>
      <c r="C251" s="9"/>
      <c r="D251" s="91">
        <f>D252+D253+D254+D255+D256+D257+D258</f>
        <v>181911</v>
      </c>
      <c r="E251" s="91">
        <f aca="true" t="shared" si="118" ref="E251:T251">E252+E253+E254+E255+E256+E257+E258</f>
        <v>0</v>
      </c>
      <c r="F251" s="91">
        <f t="shared" si="118"/>
        <v>69870</v>
      </c>
      <c r="G251" s="91">
        <f t="shared" si="118"/>
        <v>0</v>
      </c>
      <c r="H251" s="92">
        <f t="shared" si="118"/>
        <v>69870</v>
      </c>
      <c r="I251" s="92">
        <f t="shared" si="118"/>
        <v>0</v>
      </c>
      <c r="J251" s="92">
        <f t="shared" si="118"/>
        <v>52500</v>
      </c>
      <c r="K251" s="92">
        <f t="shared" si="118"/>
        <v>0</v>
      </c>
      <c r="L251" s="92">
        <f t="shared" si="118"/>
        <v>52500</v>
      </c>
      <c r="M251" s="92">
        <f t="shared" si="118"/>
        <v>0</v>
      </c>
      <c r="N251" s="92">
        <f t="shared" si="118"/>
        <v>7041</v>
      </c>
      <c r="O251" s="92">
        <f t="shared" si="118"/>
        <v>52500</v>
      </c>
      <c r="P251" s="92">
        <f t="shared" si="118"/>
        <v>59541</v>
      </c>
      <c r="Q251" s="92">
        <f t="shared" si="118"/>
        <v>0</v>
      </c>
      <c r="R251" s="92">
        <f t="shared" si="118"/>
        <v>0</v>
      </c>
      <c r="S251" s="92">
        <f t="shared" si="118"/>
        <v>0</v>
      </c>
      <c r="T251" s="92">
        <f t="shared" si="118"/>
        <v>0</v>
      </c>
    </row>
    <row r="252" spans="1:20" ht="15">
      <c r="A252" s="14"/>
      <c r="B252" s="14" t="s">
        <v>107</v>
      </c>
      <c r="C252" s="14">
        <v>117</v>
      </c>
      <c r="D252" s="20">
        <f aca="true" t="shared" si="119" ref="D252:D257">H252+L252+P252+T252</f>
        <v>0</v>
      </c>
      <c r="E252" s="20"/>
      <c r="F252" s="20"/>
      <c r="G252" s="20"/>
      <c r="H252" s="71">
        <f aca="true" t="shared" si="120" ref="H252:H258">E252+F252+G252</f>
        <v>0</v>
      </c>
      <c r="I252" s="71"/>
      <c r="J252" s="71"/>
      <c r="K252" s="71"/>
      <c r="L252" s="71">
        <f aca="true" t="shared" si="121" ref="L252:L258">I252+J252+K252</f>
        <v>0</v>
      </c>
      <c r="M252" s="71"/>
      <c r="N252" s="71"/>
      <c r="O252" s="71"/>
      <c r="P252" s="71">
        <f aca="true" t="shared" si="122" ref="P252:P258">M252+N252+O252</f>
        <v>0</v>
      </c>
      <c r="Q252" s="71"/>
      <c r="R252" s="71"/>
      <c r="S252" s="71"/>
      <c r="T252" s="71">
        <f aca="true" t="shared" si="123" ref="T252:T258">Q252+R252+S252</f>
        <v>0</v>
      </c>
    </row>
    <row r="253" spans="1:20" ht="15">
      <c r="A253" s="14"/>
      <c r="B253" s="14" t="s">
        <v>108</v>
      </c>
      <c r="C253" s="14">
        <v>119</v>
      </c>
      <c r="D253" s="20">
        <f t="shared" si="119"/>
        <v>17370</v>
      </c>
      <c r="E253" s="109"/>
      <c r="F253" s="109">
        <v>17370</v>
      </c>
      <c r="G253" s="109"/>
      <c r="H253" s="71">
        <f t="shared" si="120"/>
        <v>17370</v>
      </c>
      <c r="I253" s="71"/>
      <c r="J253" s="71"/>
      <c r="K253" s="71"/>
      <c r="L253" s="71">
        <f t="shared" si="121"/>
        <v>0</v>
      </c>
      <c r="M253" s="71"/>
      <c r="N253" s="71"/>
      <c r="O253" s="71"/>
      <c r="P253" s="71">
        <f t="shared" si="122"/>
        <v>0</v>
      </c>
      <c r="Q253" s="71"/>
      <c r="R253" s="71"/>
      <c r="S253" s="71"/>
      <c r="T253" s="71">
        <f t="shared" si="123"/>
        <v>0</v>
      </c>
    </row>
    <row r="254" spans="1:20" ht="15">
      <c r="A254" s="14"/>
      <c r="B254" s="14" t="s">
        <v>109</v>
      </c>
      <c r="C254" s="14">
        <v>120</v>
      </c>
      <c r="D254" s="20">
        <f t="shared" si="119"/>
        <v>0</v>
      </c>
      <c r="E254" s="109"/>
      <c r="F254" s="109"/>
      <c r="G254" s="109"/>
      <c r="H254" s="71">
        <f t="shared" si="120"/>
        <v>0</v>
      </c>
      <c r="I254" s="71"/>
      <c r="J254" s="71"/>
      <c r="K254" s="71"/>
      <c r="L254" s="71">
        <f t="shared" si="121"/>
        <v>0</v>
      </c>
      <c r="M254" s="71"/>
      <c r="N254" s="71"/>
      <c r="O254" s="71"/>
      <c r="P254" s="71">
        <f t="shared" si="122"/>
        <v>0</v>
      </c>
      <c r="Q254" s="71"/>
      <c r="R254" s="71"/>
      <c r="S254" s="71"/>
      <c r="T254" s="71">
        <f t="shared" si="123"/>
        <v>0</v>
      </c>
    </row>
    <row r="255" spans="1:20" ht="15.75">
      <c r="A255" s="14"/>
      <c r="B255" s="14" t="s">
        <v>110</v>
      </c>
      <c r="C255" s="14">
        <v>121</v>
      </c>
      <c r="D255" s="20">
        <f t="shared" si="119"/>
        <v>157500</v>
      </c>
      <c r="E255" s="20"/>
      <c r="F255" s="106">
        <v>52500</v>
      </c>
      <c r="G255" s="106"/>
      <c r="H255" s="110">
        <f t="shared" si="120"/>
        <v>52500</v>
      </c>
      <c r="I255" s="107"/>
      <c r="J255" s="107">
        <v>52500</v>
      </c>
      <c r="K255" s="107"/>
      <c r="L255" s="110">
        <f t="shared" si="121"/>
        <v>52500</v>
      </c>
      <c r="M255" s="107"/>
      <c r="N255" s="107"/>
      <c r="O255" s="107">
        <v>52500</v>
      </c>
      <c r="P255" s="110">
        <f t="shared" si="122"/>
        <v>52500</v>
      </c>
      <c r="Q255" s="107"/>
      <c r="R255" s="107"/>
      <c r="S255" s="71"/>
      <c r="T255" s="71">
        <f t="shared" si="123"/>
        <v>0</v>
      </c>
    </row>
    <row r="256" spans="1:20" ht="15">
      <c r="A256" s="14"/>
      <c r="B256" s="14" t="s">
        <v>111</v>
      </c>
      <c r="C256" s="14">
        <v>112</v>
      </c>
      <c r="D256" s="20">
        <f t="shared" si="119"/>
        <v>7041</v>
      </c>
      <c r="E256" s="20"/>
      <c r="F256" s="20"/>
      <c r="G256" s="20"/>
      <c r="H256" s="71">
        <f t="shared" si="120"/>
        <v>0</v>
      </c>
      <c r="I256" s="71"/>
      <c r="J256" s="71"/>
      <c r="K256" s="71"/>
      <c r="L256" s="71">
        <f t="shared" si="121"/>
        <v>0</v>
      </c>
      <c r="M256" s="71"/>
      <c r="N256" s="71">
        <v>7041</v>
      </c>
      <c r="O256" s="71"/>
      <c r="P256" s="71">
        <f t="shared" si="122"/>
        <v>7041</v>
      </c>
      <c r="Q256" s="71"/>
      <c r="R256" s="71"/>
      <c r="S256" s="71"/>
      <c r="T256" s="71">
        <f t="shared" si="123"/>
        <v>0</v>
      </c>
    </row>
    <row r="257" spans="1:20" ht="15">
      <c r="A257" s="14"/>
      <c r="B257" s="14" t="s">
        <v>112</v>
      </c>
      <c r="C257" s="14">
        <v>122</v>
      </c>
      <c r="D257" s="20">
        <f t="shared" si="119"/>
        <v>0</v>
      </c>
      <c r="E257" s="20"/>
      <c r="F257" s="20"/>
      <c r="G257" s="20"/>
      <c r="H257" s="71">
        <f t="shared" si="120"/>
        <v>0</v>
      </c>
      <c r="I257" s="71"/>
      <c r="J257" s="71"/>
      <c r="K257" s="71"/>
      <c r="L257" s="71">
        <f t="shared" si="121"/>
        <v>0</v>
      </c>
      <c r="M257" s="71"/>
      <c r="N257" s="71"/>
      <c r="O257" s="71"/>
      <c r="P257" s="71">
        <f t="shared" si="122"/>
        <v>0</v>
      </c>
      <c r="Q257" s="71"/>
      <c r="R257" s="71"/>
      <c r="S257" s="71"/>
      <c r="T257" s="71">
        <f t="shared" si="123"/>
        <v>0</v>
      </c>
    </row>
    <row r="258" spans="1:20" ht="15">
      <c r="A258" s="14"/>
      <c r="B258" s="14" t="s">
        <v>113</v>
      </c>
      <c r="C258" s="14">
        <v>123</v>
      </c>
      <c r="D258" s="20">
        <f>H258+L258+P258+T258</f>
        <v>0</v>
      </c>
      <c r="E258" s="20"/>
      <c r="F258" s="109"/>
      <c r="G258" s="20"/>
      <c r="H258" s="71">
        <f t="shared" si="120"/>
        <v>0</v>
      </c>
      <c r="I258" s="111"/>
      <c r="J258" s="111"/>
      <c r="K258" s="71"/>
      <c r="L258" s="71">
        <f t="shared" si="121"/>
        <v>0</v>
      </c>
      <c r="M258" s="71"/>
      <c r="N258" s="71"/>
      <c r="O258" s="111"/>
      <c r="P258" s="71">
        <f t="shared" si="122"/>
        <v>0</v>
      </c>
      <c r="Q258" s="111"/>
      <c r="R258" s="111"/>
      <c r="S258" s="71"/>
      <c r="T258" s="71">
        <f t="shared" si="123"/>
        <v>0</v>
      </c>
    </row>
    <row r="259" spans="1:20" ht="15.75">
      <c r="A259" s="9"/>
      <c r="B259" s="9" t="s">
        <v>114</v>
      </c>
      <c r="C259" s="9"/>
      <c r="D259" s="91">
        <f aca="true" t="shared" si="124" ref="D259:T259">D185+D247+D251</f>
        <v>12709215</v>
      </c>
      <c r="E259" s="91">
        <f t="shared" si="124"/>
        <v>1229624</v>
      </c>
      <c r="F259" s="91">
        <f t="shared" si="124"/>
        <v>1179736</v>
      </c>
      <c r="G259" s="91">
        <f t="shared" si="124"/>
        <v>1075508</v>
      </c>
      <c r="H259" s="92">
        <f t="shared" si="124"/>
        <v>3484868</v>
      </c>
      <c r="I259" s="92">
        <f t="shared" si="124"/>
        <v>1012781</v>
      </c>
      <c r="J259" s="92">
        <f t="shared" si="124"/>
        <v>3274732</v>
      </c>
      <c r="K259" s="92">
        <f t="shared" si="124"/>
        <v>118449</v>
      </c>
      <c r="L259" s="92">
        <f t="shared" si="124"/>
        <v>4405962</v>
      </c>
      <c r="M259" s="92">
        <f t="shared" si="124"/>
        <v>133432</v>
      </c>
      <c r="N259" s="92">
        <f t="shared" si="124"/>
        <v>180386</v>
      </c>
      <c r="O259" s="92">
        <f t="shared" si="124"/>
        <v>3333968</v>
      </c>
      <c r="P259" s="92">
        <f t="shared" si="124"/>
        <v>3647786</v>
      </c>
      <c r="Q259" s="92">
        <f t="shared" si="124"/>
        <v>1072602</v>
      </c>
      <c r="R259" s="92">
        <f t="shared" si="124"/>
        <v>95140</v>
      </c>
      <c r="S259" s="92">
        <f t="shared" si="124"/>
        <v>2857</v>
      </c>
      <c r="T259" s="92">
        <f t="shared" si="124"/>
        <v>1170599</v>
      </c>
    </row>
    <row r="260" spans="3:20" ht="15">
      <c r="C260" s="1" t="s">
        <v>135</v>
      </c>
      <c r="D260" s="29">
        <f>D259-D187-D194</f>
        <v>1302641</v>
      </c>
      <c r="E260" s="29">
        <f aca="true" t="shared" si="125" ref="E260:T260">E259-E187-E194</f>
        <v>279075</v>
      </c>
      <c r="F260" s="29">
        <f t="shared" si="125"/>
        <v>229187</v>
      </c>
      <c r="G260" s="29">
        <f t="shared" si="125"/>
        <v>124959</v>
      </c>
      <c r="H260" s="78">
        <f t="shared" si="125"/>
        <v>633221</v>
      </c>
      <c r="I260" s="78">
        <f t="shared" si="125"/>
        <v>62232</v>
      </c>
      <c r="J260" s="78">
        <f t="shared" si="125"/>
        <v>183019</v>
      </c>
      <c r="K260" s="78">
        <f t="shared" si="125"/>
        <v>0</v>
      </c>
      <c r="L260" s="78">
        <f t="shared" si="125"/>
        <v>245251</v>
      </c>
      <c r="M260" s="78">
        <f t="shared" si="125"/>
        <v>14983</v>
      </c>
      <c r="N260" s="78">
        <f t="shared" si="125"/>
        <v>61937</v>
      </c>
      <c r="O260" s="78">
        <f t="shared" si="125"/>
        <v>127198</v>
      </c>
      <c r="P260" s="78">
        <f t="shared" si="125"/>
        <v>204118</v>
      </c>
      <c r="Q260" s="78">
        <f t="shared" si="125"/>
        <v>122054</v>
      </c>
      <c r="R260" s="78">
        <f t="shared" si="125"/>
        <v>95140</v>
      </c>
      <c r="S260" s="78">
        <f t="shared" si="125"/>
        <v>2857</v>
      </c>
      <c r="T260" s="78">
        <f t="shared" si="125"/>
        <v>220051</v>
      </c>
    </row>
    <row r="261" spans="1:4" ht="15">
      <c r="A261" s="19" t="s">
        <v>118</v>
      </c>
      <c r="B261" s="19"/>
      <c r="C261" s="2"/>
      <c r="D261" s="3"/>
    </row>
    <row r="262" spans="1:4" ht="15">
      <c r="A262" s="5" t="s">
        <v>119</v>
      </c>
      <c r="B262" s="5"/>
      <c r="C262" s="2"/>
      <c r="D262" s="3"/>
    </row>
    <row r="263" spans="1:4" ht="15">
      <c r="A263" s="5"/>
      <c r="B263" s="5"/>
      <c r="C263" s="2"/>
      <c r="D263" s="3"/>
    </row>
    <row r="264" spans="1:4" ht="15">
      <c r="A264" s="2"/>
      <c r="B264" s="2"/>
      <c r="C264" s="2"/>
      <c r="D264" s="3"/>
    </row>
    <row r="265" spans="1:5" ht="15.75">
      <c r="A265" s="5" t="s">
        <v>115</v>
      </c>
      <c r="E265" s="4"/>
    </row>
    <row r="266" spans="1:5" ht="15.75">
      <c r="A266" s="5" t="s">
        <v>116</v>
      </c>
      <c r="E266" s="4"/>
    </row>
    <row r="267" spans="1:5" ht="15.75">
      <c r="A267" s="5" t="s">
        <v>117</v>
      </c>
      <c r="E267" s="4"/>
    </row>
    <row r="268" ht="15.75">
      <c r="E268" s="4"/>
    </row>
    <row r="269" spans="1:20" s="22" customFormat="1" ht="15.75">
      <c r="A269" s="4" t="s">
        <v>122</v>
      </c>
      <c r="B269" s="4" t="s">
        <v>147</v>
      </c>
      <c r="C269" s="1"/>
      <c r="D269" s="1"/>
      <c r="E269" s="4"/>
      <c r="F269" s="1"/>
      <c r="G269" s="1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</row>
    <row r="270" spans="1:20" s="22" customFormat="1" ht="15.75">
      <c r="A270" s="23"/>
      <c r="B270" s="1"/>
      <c r="C270" s="1"/>
      <c r="D270" s="1"/>
      <c r="E270" s="1"/>
      <c r="F270" s="1"/>
      <c r="G270" s="1"/>
      <c r="H270" s="65"/>
      <c r="I270" s="65"/>
      <c r="J270" s="65"/>
      <c r="K270" s="65"/>
      <c r="L270" s="65"/>
      <c r="M270" s="65"/>
      <c r="N270" s="65"/>
      <c r="O270" s="65"/>
      <c r="P270" s="65"/>
      <c r="Q270" s="65">
        <v>-43303.080000000075</v>
      </c>
      <c r="R270" s="65">
        <v>-77072.12000000011</v>
      </c>
      <c r="S270" s="49">
        <v>-5040.160000000149</v>
      </c>
      <c r="T270" s="65"/>
    </row>
    <row r="271" spans="1:20" ht="21" customHeight="1">
      <c r="A271" s="126" t="s">
        <v>1</v>
      </c>
      <c r="B271" s="115" t="s">
        <v>2</v>
      </c>
      <c r="C271" s="117" t="s">
        <v>3</v>
      </c>
      <c r="D271" s="119" t="s">
        <v>142</v>
      </c>
      <c r="E271" s="121" t="s">
        <v>4</v>
      </c>
      <c r="F271" s="121" t="s">
        <v>5</v>
      </c>
      <c r="G271" s="121" t="s">
        <v>6</v>
      </c>
      <c r="H271" s="123" t="s">
        <v>7</v>
      </c>
      <c r="I271" s="125" t="s">
        <v>8</v>
      </c>
      <c r="J271" s="125" t="s">
        <v>9</v>
      </c>
      <c r="K271" s="125" t="s">
        <v>10</v>
      </c>
      <c r="L271" s="123" t="s">
        <v>11</v>
      </c>
      <c r="M271" s="125" t="s">
        <v>12</v>
      </c>
      <c r="N271" s="125" t="s">
        <v>13</v>
      </c>
      <c r="O271" s="125" t="s">
        <v>14</v>
      </c>
      <c r="P271" s="123" t="s">
        <v>15</v>
      </c>
      <c r="Q271" s="125" t="s">
        <v>16</v>
      </c>
      <c r="R271" s="125" t="s">
        <v>17</v>
      </c>
      <c r="S271" s="125" t="s">
        <v>18</v>
      </c>
      <c r="T271" s="123" t="s">
        <v>19</v>
      </c>
    </row>
    <row r="272" spans="1:20" ht="11.25" customHeight="1">
      <c r="A272" s="126"/>
      <c r="B272" s="116"/>
      <c r="C272" s="118"/>
      <c r="D272" s="120"/>
      <c r="E272" s="122"/>
      <c r="F272" s="122"/>
      <c r="G272" s="122"/>
      <c r="H272" s="124"/>
      <c r="I272" s="123"/>
      <c r="J272" s="123"/>
      <c r="K272" s="123"/>
      <c r="L272" s="124"/>
      <c r="M272" s="123"/>
      <c r="N272" s="123"/>
      <c r="O272" s="123"/>
      <c r="P272" s="124"/>
      <c r="Q272" s="123"/>
      <c r="R272" s="123"/>
      <c r="S272" s="123"/>
      <c r="T272" s="124"/>
    </row>
    <row r="273" spans="1:20" s="22" customFormat="1" ht="15.75">
      <c r="A273" s="6" t="s">
        <v>20</v>
      </c>
      <c r="B273" s="7"/>
      <c r="C273" s="8">
        <v>200</v>
      </c>
      <c r="D273" s="24">
        <f>D274+D283+D316+D317+D318+D319+D326</f>
        <v>27796156</v>
      </c>
      <c r="E273" s="24">
        <f>E274+E283+E316+E317+E318+E319+E326</f>
        <v>3344381</v>
      </c>
      <c r="F273" s="24">
        <f aca="true" t="shared" si="126" ref="F273:T273">F274+F283+F316+F317+F318+F319+F326</f>
        <v>3735924</v>
      </c>
      <c r="G273" s="24">
        <f t="shared" si="126"/>
        <v>3455985</v>
      </c>
      <c r="H273" s="56">
        <f t="shared" si="126"/>
        <v>10536290</v>
      </c>
      <c r="I273" s="56">
        <f t="shared" si="126"/>
        <v>3419981</v>
      </c>
      <c r="J273" s="56">
        <f t="shared" si="126"/>
        <v>10839844</v>
      </c>
      <c r="K273" s="56">
        <f t="shared" si="126"/>
        <v>218652</v>
      </c>
      <c r="L273" s="56">
        <f t="shared" si="126"/>
        <v>14478477</v>
      </c>
      <c r="M273" s="56">
        <f t="shared" si="126"/>
        <v>288487</v>
      </c>
      <c r="N273" s="56">
        <f t="shared" si="126"/>
        <v>324253</v>
      </c>
      <c r="O273" s="56">
        <f t="shared" si="126"/>
        <v>1523521</v>
      </c>
      <c r="P273" s="56">
        <f t="shared" si="126"/>
        <v>2136261</v>
      </c>
      <c r="Q273" s="56">
        <f t="shared" si="126"/>
        <v>164164</v>
      </c>
      <c r="R273" s="56">
        <f t="shared" si="126"/>
        <v>253678</v>
      </c>
      <c r="S273" s="56">
        <f t="shared" si="126"/>
        <v>227286</v>
      </c>
      <c r="T273" s="56">
        <f t="shared" si="126"/>
        <v>645128</v>
      </c>
    </row>
    <row r="274" spans="1:20" s="22" customFormat="1" ht="15.75">
      <c r="A274" s="9" t="s">
        <v>21</v>
      </c>
      <c r="B274" s="9" t="s">
        <v>22</v>
      </c>
      <c r="C274" s="9"/>
      <c r="D274" s="25">
        <f>D275+D276+D282</f>
        <v>25701584</v>
      </c>
      <c r="E274" s="25">
        <f>E275+E276+E282</f>
        <v>3276139</v>
      </c>
      <c r="F274" s="25">
        <f aca="true" t="shared" si="127" ref="F274:R274">F275+F276+F282</f>
        <v>3276139</v>
      </c>
      <c r="G274" s="25">
        <f t="shared" si="127"/>
        <v>3276139</v>
      </c>
      <c r="H274" s="58">
        <f t="shared" si="127"/>
        <v>9828417</v>
      </c>
      <c r="I274" s="58">
        <f t="shared" si="127"/>
        <v>3276139</v>
      </c>
      <c r="J274" s="58">
        <f t="shared" si="127"/>
        <v>10655840</v>
      </c>
      <c r="K274" s="58">
        <f t="shared" si="127"/>
        <v>181622</v>
      </c>
      <c r="L274" s="58">
        <f t="shared" si="127"/>
        <v>14113601</v>
      </c>
      <c r="M274" s="58">
        <f t="shared" si="127"/>
        <v>181622</v>
      </c>
      <c r="N274" s="58">
        <f t="shared" si="127"/>
        <v>181622</v>
      </c>
      <c r="O274" s="58">
        <f t="shared" si="127"/>
        <v>1396322</v>
      </c>
      <c r="P274" s="58">
        <f t="shared" si="127"/>
        <v>1759566</v>
      </c>
      <c r="Q274" s="58">
        <f t="shared" si="127"/>
        <v>0</v>
      </c>
      <c r="R274" s="58">
        <f t="shared" si="127"/>
        <v>0</v>
      </c>
      <c r="S274" s="58"/>
      <c r="T274" s="58">
        <f>Q274+R274+S274</f>
        <v>0</v>
      </c>
    </row>
    <row r="275" spans="1:21" ht="15.75">
      <c r="A275" s="9" t="s">
        <v>23</v>
      </c>
      <c r="B275" s="9" t="s">
        <v>24</v>
      </c>
      <c r="C275" s="9"/>
      <c r="D275" s="93">
        <v>19740080</v>
      </c>
      <c r="E275" s="12">
        <v>2516236</v>
      </c>
      <c r="F275" s="12">
        <v>2516236</v>
      </c>
      <c r="G275" s="12">
        <v>2516236</v>
      </c>
      <c r="H275" s="94">
        <f>E275+F275+G275</f>
        <v>7548708</v>
      </c>
      <c r="I275" s="12">
        <v>2516236</v>
      </c>
      <c r="J275" s="75">
        <f>8184208</f>
        <v>8184208</v>
      </c>
      <c r="K275" s="75">
        <v>139495</v>
      </c>
      <c r="L275" s="94">
        <f>I275+J275+K275</f>
        <v>10839939</v>
      </c>
      <c r="M275" s="99">
        <v>139495</v>
      </c>
      <c r="N275" s="99">
        <v>139495</v>
      </c>
      <c r="O275" s="99">
        <f>2516236-1443793</f>
        <v>1072443</v>
      </c>
      <c r="P275" s="100">
        <f>M275+N275+O275</f>
        <v>1351433</v>
      </c>
      <c r="Q275" s="99"/>
      <c r="R275" s="99"/>
      <c r="S275" s="99"/>
      <c r="T275" s="101">
        <f>Q275+R275+S275</f>
        <v>0</v>
      </c>
      <c r="U275" s="13"/>
    </row>
    <row r="276" spans="1:20" ht="15.75">
      <c r="A276" s="9" t="s">
        <v>25</v>
      </c>
      <c r="B276" s="9" t="s">
        <v>26</v>
      </c>
      <c r="C276" s="9"/>
      <c r="D276" s="25">
        <f>D277+D278+D279+D281+D280</f>
        <v>0</v>
      </c>
      <c r="E276" s="25">
        <f aca="true" t="shared" si="128" ref="E276:T276">E277+E278+E279+E281+E280</f>
        <v>0</v>
      </c>
      <c r="F276" s="25">
        <f t="shared" si="128"/>
        <v>0</v>
      </c>
      <c r="G276" s="25">
        <f t="shared" si="128"/>
        <v>0</v>
      </c>
      <c r="H276" s="58">
        <f t="shared" si="128"/>
        <v>0</v>
      </c>
      <c r="I276" s="58">
        <f t="shared" si="128"/>
        <v>0</v>
      </c>
      <c r="J276" s="58">
        <f t="shared" si="128"/>
        <v>0</v>
      </c>
      <c r="K276" s="58">
        <f t="shared" si="128"/>
        <v>0</v>
      </c>
      <c r="L276" s="58">
        <f t="shared" si="128"/>
        <v>0</v>
      </c>
      <c r="M276" s="92">
        <f t="shared" si="128"/>
        <v>0</v>
      </c>
      <c r="N276" s="92">
        <f t="shared" si="128"/>
        <v>0</v>
      </c>
      <c r="O276" s="92">
        <f t="shared" si="128"/>
        <v>0</v>
      </c>
      <c r="P276" s="92">
        <f t="shared" si="128"/>
        <v>0</v>
      </c>
      <c r="Q276" s="92">
        <f t="shared" si="128"/>
        <v>0</v>
      </c>
      <c r="R276" s="92">
        <f t="shared" si="128"/>
        <v>0</v>
      </c>
      <c r="S276" s="92">
        <f t="shared" si="128"/>
        <v>0</v>
      </c>
      <c r="T276" s="92">
        <f t="shared" si="128"/>
        <v>0</v>
      </c>
    </row>
    <row r="277" spans="1:20" ht="15">
      <c r="A277" s="14"/>
      <c r="B277" s="14" t="s">
        <v>27</v>
      </c>
      <c r="C277" s="14">
        <v>104</v>
      </c>
      <c r="D277" s="95">
        <f>H277+L277+P277+T277</f>
        <v>0</v>
      </c>
      <c r="E277" s="27"/>
      <c r="F277" s="27"/>
      <c r="G277" s="27"/>
      <c r="H277" s="77">
        <f aca="true" t="shared" si="129" ref="H277:H282">E277+F277+G277</f>
        <v>0</v>
      </c>
      <c r="I277" s="77"/>
      <c r="J277" s="77"/>
      <c r="K277" s="77"/>
      <c r="L277" s="77">
        <f aca="true" t="shared" si="130" ref="L277:L282">I277+J277+K277</f>
        <v>0</v>
      </c>
      <c r="M277" s="64"/>
      <c r="N277" s="64"/>
      <c r="O277" s="64"/>
      <c r="P277" s="77">
        <f aca="true" t="shared" si="131" ref="P277:P282">M277+N277+O277</f>
        <v>0</v>
      </c>
      <c r="Q277" s="64"/>
      <c r="R277" s="64"/>
      <c r="S277" s="64"/>
      <c r="T277" s="77">
        <f aca="true" t="shared" si="132" ref="T277:T282">Q277+R277+S277</f>
        <v>0</v>
      </c>
    </row>
    <row r="278" spans="1:20" ht="15">
      <c r="A278" s="14"/>
      <c r="B278" s="14" t="s">
        <v>28</v>
      </c>
      <c r="C278" s="14">
        <v>101</v>
      </c>
      <c r="D278" s="95">
        <f>H278+L278+P278+T278</f>
        <v>0</v>
      </c>
      <c r="E278" s="27"/>
      <c r="F278" s="27"/>
      <c r="G278" s="27"/>
      <c r="H278" s="77">
        <f t="shared" si="129"/>
        <v>0</v>
      </c>
      <c r="I278" s="77"/>
      <c r="J278" s="77"/>
      <c r="K278" s="77"/>
      <c r="L278" s="77">
        <f t="shared" si="130"/>
        <v>0</v>
      </c>
      <c r="M278" s="64"/>
      <c r="N278" s="64"/>
      <c r="O278" s="64"/>
      <c r="P278" s="77">
        <f t="shared" si="131"/>
        <v>0</v>
      </c>
      <c r="Q278" s="64"/>
      <c r="R278" s="64"/>
      <c r="S278" s="64"/>
      <c r="T278" s="77">
        <f t="shared" si="132"/>
        <v>0</v>
      </c>
    </row>
    <row r="279" spans="1:20" ht="15">
      <c r="A279" s="14"/>
      <c r="B279" s="14" t="s">
        <v>29</v>
      </c>
      <c r="C279" s="14">
        <v>102</v>
      </c>
      <c r="D279" s="95">
        <f>H279+L279+P279+T279</f>
        <v>0</v>
      </c>
      <c r="E279" s="27"/>
      <c r="F279" s="27"/>
      <c r="G279" s="27"/>
      <c r="H279" s="77">
        <f t="shared" si="129"/>
        <v>0</v>
      </c>
      <c r="I279" s="77"/>
      <c r="J279" s="77"/>
      <c r="K279" s="77"/>
      <c r="L279" s="77">
        <f t="shared" si="130"/>
        <v>0</v>
      </c>
      <c r="M279" s="64"/>
      <c r="N279" s="64"/>
      <c r="O279" s="64"/>
      <c r="P279" s="77">
        <f t="shared" si="131"/>
        <v>0</v>
      </c>
      <c r="Q279" s="64"/>
      <c r="R279" s="64"/>
      <c r="S279" s="64"/>
      <c r="T279" s="77">
        <f t="shared" si="132"/>
        <v>0</v>
      </c>
    </row>
    <row r="280" spans="1:20" ht="15">
      <c r="A280" s="14"/>
      <c r="B280" s="14" t="s">
        <v>136</v>
      </c>
      <c r="C280" s="14"/>
      <c r="D280" s="27">
        <f>H280+L280+P280+T280</f>
        <v>0</v>
      </c>
      <c r="E280" s="96"/>
      <c r="F280" s="96"/>
      <c r="G280" s="96"/>
      <c r="H280" s="77">
        <f t="shared" si="129"/>
        <v>0</v>
      </c>
      <c r="I280" s="97"/>
      <c r="J280" s="97"/>
      <c r="K280" s="97"/>
      <c r="L280" s="77">
        <f t="shared" si="130"/>
        <v>0</v>
      </c>
      <c r="M280" s="63"/>
      <c r="N280" s="63"/>
      <c r="O280" s="63"/>
      <c r="P280" s="77">
        <f t="shared" si="131"/>
        <v>0</v>
      </c>
      <c r="Q280" s="63"/>
      <c r="R280" s="63"/>
      <c r="S280" s="64"/>
      <c r="T280" s="77">
        <f t="shared" si="132"/>
        <v>0</v>
      </c>
    </row>
    <row r="281" spans="1:20" ht="15">
      <c r="A281" s="14"/>
      <c r="B281" s="14" t="s">
        <v>30</v>
      </c>
      <c r="C281" s="14">
        <v>103</v>
      </c>
      <c r="D281" s="95">
        <f>H281+L281+P281+T281</f>
        <v>0</v>
      </c>
      <c r="E281" s="27"/>
      <c r="F281" s="27"/>
      <c r="G281" s="27"/>
      <c r="H281" s="77">
        <f t="shared" si="129"/>
        <v>0</v>
      </c>
      <c r="I281" s="77"/>
      <c r="J281" s="77"/>
      <c r="K281" s="77"/>
      <c r="L281" s="77">
        <f t="shared" si="130"/>
        <v>0</v>
      </c>
      <c r="M281" s="71"/>
      <c r="N281" s="71"/>
      <c r="O281" s="71"/>
      <c r="P281" s="77">
        <f t="shared" si="131"/>
        <v>0</v>
      </c>
      <c r="Q281" s="71"/>
      <c r="R281" s="71"/>
      <c r="S281" s="71"/>
      <c r="T281" s="77">
        <f t="shared" si="132"/>
        <v>0</v>
      </c>
    </row>
    <row r="282" spans="1:21" ht="15.75">
      <c r="A282" s="9" t="s">
        <v>31</v>
      </c>
      <c r="B282" s="9" t="s">
        <v>32</v>
      </c>
      <c r="C282" s="9"/>
      <c r="D282" s="93">
        <v>5961504</v>
      </c>
      <c r="E282" s="12">
        <v>759903</v>
      </c>
      <c r="F282" s="12">
        <v>759903</v>
      </c>
      <c r="G282" s="12">
        <v>759903</v>
      </c>
      <c r="H282" s="94">
        <f t="shared" si="129"/>
        <v>2279709</v>
      </c>
      <c r="I282" s="12">
        <v>759903</v>
      </c>
      <c r="J282" s="76">
        <v>2471632</v>
      </c>
      <c r="K282" s="76">
        <v>42127</v>
      </c>
      <c r="L282" s="94">
        <f t="shared" si="130"/>
        <v>3273662</v>
      </c>
      <c r="M282" s="76">
        <v>42127</v>
      </c>
      <c r="N282" s="76">
        <v>42127</v>
      </c>
      <c r="O282" s="76">
        <v>323879</v>
      </c>
      <c r="P282" s="94">
        <f t="shared" si="131"/>
        <v>408133</v>
      </c>
      <c r="Q282" s="76"/>
      <c r="R282" s="76"/>
      <c r="S282" s="76"/>
      <c r="T282" s="98">
        <f t="shared" si="132"/>
        <v>0</v>
      </c>
      <c r="U282" s="13"/>
    </row>
    <row r="283" spans="1:20" s="22" customFormat="1" ht="15.75">
      <c r="A283" s="9" t="s">
        <v>33</v>
      </c>
      <c r="B283" s="9" t="s">
        <v>34</v>
      </c>
      <c r="C283" s="9"/>
      <c r="D283" s="25">
        <f>D284+D285+D288+D296+D297+D303</f>
        <v>2020513</v>
      </c>
      <c r="E283" s="25">
        <f aca="true" t="shared" si="133" ref="E283:T283">E284+E285+E288+E296+E297+E303</f>
        <v>68242</v>
      </c>
      <c r="F283" s="25">
        <f t="shared" si="133"/>
        <v>422756</v>
      </c>
      <c r="G283" s="25">
        <f t="shared" si="133"/>
        <v>179846</v>
      </c>
      <c r="H283" s="58">
        <f t="shared" si="133"/>
        <v>670844</v>
      </c>
      <c r="I283" s="58">
        <f t="shared" si="133"/>
        <v>143842</v>
      </c>
      <c r="J283" s="58">
        <f t="shared" si="133"/>
        <v>184004</v>
      </c>
      <c r="K283" s="58">
        <f t="shared" si="133"/>
        <v>0</v>
      </c>
      <c r="L283" s="58">
        <f t="shared" si="133"/>
        <v>327846</v>
      </c>
      <c r="M283" s="58">
        <f t="shared" si="133"/>
        <v>106865</v>
      </c>
      <c r="N283" s="58">
        <f t="shared" si="133"/>
        <v>142631</v>
      </c>
      <c r="O283" s="58">
        <f t="shared" si="133"/>
        <v>127199</v>
      </c>
      <c r="P283" s="58">
        <f t="shared" si="133"/>
        <v>376695</v>
      </c>
      <c r="Q283" s="58">
        <f t="shared" si="133"/>
        <v>164164</v>
      </c>
      <c r="R283" s="58">
        <f t="shared" si="133"/>
        <v>253678</v>
      </c>
      <c r="S283" s="58">
        <f t="shared" si="133"/>
        <v>227286</v>
      </c>
      <c r="T283" s="58">
        <f t="shared" si="133"/>
        <v>645128</v>
      </c>
    </row>
    <row r="284" spans="1:20" s="22" customFormat="1" ht="15.75">
      <c r="A284" s="9" t="s">
        <v>35</v>
      </c>
      <c r="B284" s="9" t="s">
        <v>36</v>
      </c>
      <c r="C284" s="9"/>
      <c r="D284" s="26">
        <f aca="true" t="shared" si="134" ref="D284:D295">H284+L284+P284+T284</f>
        <v>8604</v>
      </c>
      <c r="E284" s="25"/>
      <c r="F284" s="25">
        <v>2868</v>
      </c>
      <c r="G284" s="25"/>
      <c r="H284" s="58">
        <f>E284+F284+G284</f>
        <v>2868</v>
      </c>
      <c r="I284" s="58"/>
      <c r="J284" s="58">
        <v>2868</v>
      </c>
      <c r="K284" s="58"/>
      <c r="L284" s="58">
        <f>I284+J284+K284</f>
        <v>2868</v>
      </c>
      <c r="M284" s="58"/>
      <c r="N284" s="58"/>
      <c r="O284" s="58">
        <v>2868</v>
      </c>
      <c r="P284" s="58">
        <f>M284+N284+O284</f>
        <v>2868</v>
      </c>
      <c r="Q284" s="58"/>
      <c r="R284" s="58"/>
      <c r="S284" s="58"/>
      <c r="T284" s="58">
        <f>Q284+R284+S284</f>
        <v>0</v>
      </c>
    </row>
    <row r="285" spans="1:20" s="22" customFormat="1" ht="15.75">
      <c r="A285" s="9" t="s">
        <v>37</v>
      </c>
      <c r="B285" s="9" t="s">
        <v>38</v>
      </c>
      <c r="C285" s="9"/>
      <c r="D285" s="25">
        <f>D286+D287</f>
        <v>0</v>
      </c>
      <c r="E285" s="25">
        <f aca="true" t="shared" si="135" ref="E285:T285">E286+E287</f>
        <v>0</v>
      </c>
      <c r="F285" s="25">
        <f t="shared" si="135"/>
        <v>0</v>
      </c>
      <c r="G285" s="25">
        <f t="shared" si="135"/>
        <v>0</v>
      </c>
      <c r="H285" s="58">
        <f t="shared" si="135"/>
        <v>0</v>
      </c>
      <c r="I285" s="58">
        <f t="shared" si="135"/>
        <v>0</v>
      </c>
      <c r="J285" s="58">
        <f t="shared" si="135"/>
        <v>0</v>
      </c>
      <c r="K285" s="58">
        <f t="shared" si="135"/>
        <v>0</v>
      </c>
      <c r="L285" s="58">
        <f t="shared" si="135"/>
        <v>0</v>
      </c>
      <c r="M285" s="58">
        <f t="shared" si="135"/>
        <v>0</v>
      </c>
      <c r="N285" s="58">
        <f t="shared" si="135"/>
        <v>0</v>
      </c>
      <c r="O285" s="58">
        <f t="shared" si="135"/>
        <v>0</v>
      </c>
      <c r="P285" s="58">
        <f t="shared" si="135"/>
        <v>0</v>
      </c>
      <c r="Q285" s="58">
        <f t="shared" si="135"/>
        <v>0</v>
      </c>
      <c r="R285" s="58">
        <f t="shared" si="135"/>
        <v>0</v>
      </c>
      <c r="S285" s="58">
        <f t="shared" si="135"/>
        <v>0</v>
      </c>
      <c r="T285" s="58">
        <f t="shared" si="135"/>
        <v>0</v>
      </c>
    </row>
    <row r="286" spans="1:20" s="22" customFormat="1" ht="15">
      <c r="A286" s="14"/>
      <c r="B286" s="14" t="s">
        <v>39</v>
      </c>
      <c r="C286" s="14">
        <v>104</v>
      </c>
      <c r="D286" s="26">
        <f t="shared" si="134"/>
        <v>0</v>
      </c>
      <c r="E286" s="27"/>
      <c r="F286" s="27"/>
      <c r="G286" s="27"/>
      <c r="H286" s="77">
        <f>E286+F286+G286</f>
        <v>0</v>
      </c>
      <c r="I286" s="77"/>
      <c r="J286" s="77"/>
      <c r="K286" s="77"/>
      <c r="L286" s="77">
        <f>I286+J286+K286</f>
        <v>0</v>
      </c>
      <c r="M286" s="77"/>
      <c r="N286" s="77"/>
      <c r="O286" s="77"/>
      <c r="P286" s="77">
        <f>M286+N286+O286</f>
        <v>0</v>
      </c>
      <c r="Q286" s="77"/>
      <c r="R286" s="77"/>
      <c r="S286" s="77"/>
      <c r="T286" s="77">
        <f>Q286+R286+S286</f>
        <v>0</v>
      </c>
    </row>
    <row r="287" spans="1:20" s="22" customFormat="1" ht="15">
      <c r="A287" s="14"/>
      <c r="B287" s="14" t="s">
        <v>40</v>
      </c>
      <c r="C287" s="14">
        <v>125</v>
      </c>
      <c r="D287" s="26">
        <f t="shared" si="134"/>
        <v>0</v>
      </c>
      <c r="E287" s="27"/>
      <c r="F287" s="27"/>
      <c r="G287" s="27"/>
      <c r="H287" s="77">
        <f>E287+F287+G287</f>
        <v>0</v>
      </c>
      <c r="I287" s="77"/>
      <c r="J287" s="77"/>
      <c r="K287" s="77"/>
      <c r="L287" s="77">
        <f>I287+J287+K287</f>
        <v>0</v>
      </c>
      <c r="M287" s="77"/>
      <c r="N287" s="77"/>
      <c r="O287" s="77"/>
      <c r="P287" s="77">
        <f>M287+N287+O287</f>
        <v>0</v>
      </c>
      <c r="Q287" s="77"/>
      <c r="R287" s="77"/>
      <c r="S287" s="77"/>
      <c r="T287" s="77">
        <f>Q287+R287+S287</f>
        <v>0</v>
      </c>
    </row>
    <row r="288" spans="1:20" s="22" customFormat="1" ht="15.75">
      <c r="A288" s="9" t="s">
        <v>41</v>
      </c>
      <c r="B288" s="9" t="s">
        <v>42</v>
      </c>
      <c r="C288" s="9"/>
      <c r="D288" s="25">
        <f>D289+D290+D291+D292+D293+D294+D295</f>
        <v>1771665</v>
      </c>
      <c r="E288" s="25">
        <f aca="true" t="shared" si="136" ref="E288:T288">E289+E290+E291+E292+E293+E294+E295</f>
        <v>68242</v>
      </c>
      <c r="F288" s="25">
        <f t="shared" si="136"/>
        <v>392832</v>
      </c>
      <c r="G288" s="25">
        <f t="shared" si="136"/>
        <v>179846</v>
      </c>
      <c r="H288" s="58">
        <f t="shared" si="136"/>
        <v>640920</v>
      </c>
      <c r="I288" s="58">
        <f t="shared" si="136"/>
        <v>143842</v>
      </c>
      <c r="J288" s="58">
        <f t="shared" si="136"/>
        <v>105116</v>
      </c>
      <c r="K288" s="58">
        <f t="shared" si="136"/>
        <v>0</v>
      </c>
      <c r="L288" s="58">
        <f t="shared" si="136"/>
        <v>248958</v>
      </c>
      <c r="M288" s="58">
        <f t="shared" si="136"/>
        <v>106865</v>
      </c>
      <c r="N288" s="58">
        <f t="shared" si="136"/>
        <v>59577</v>
      </c>
      <c r="O288" s="58">
        <f t="shared" si="136"/>
        <v>97274</v>
      </c>
      <c r="P288" s="58">
        <f t="shared" si="136"/>
        <v>263716</v>
      </c>
      <c r="Q288" s="58">
        <f>Q289+Q290+Q291+Q292+Q293+Q294+Q295</f>
        <v>164164</v>
      </c>
      <c r="R288" s="58">
        <f t="shared" si="136"/>
        <v>226621</v>
      </c>
      <c r="S288" s="58">
        <f t="shared" si="136"/>
        <v>227286</v>
      </c>
      <c r="T288" s="58">
        <f t="shared" si="136"/>
        <v>618071</v>
      </c>
    </row>
    <row r="289" spans="1:20" s="22" customFormat="1" ht="15">
      <c r="A289" s="14"/>
      <c r="B289" s="14" t="s">
        <v>43</v>
      </c>
      <c r="C289" s="14" t="s">
        <v>44</v>
      </c>
      <c r="D289" s="26">
        <f t="shared" si="134"/>
        <v>165203</v>
      </c>
      <c r="E289" s="27">
        <v>0</v>
      </c>
      <c r="F289" s="27">
        <v>41300</v>
      </c>
      <c r="G289" s="27">
        <v>29599</v>
      </c>
      <c r="H289" s="77">
        <f aca="true" t="shared" si="137" ref="H289:H296">E289+F289+G289</f>
        <v>70899</v>
      </c>
      <c r="I289" s="77">
        <v>10990</v>
      </c>
      <c r="J289" s="77">
        <v>4569</v>
      </c>
      <c r="K289" s="77">
        <v>0</v>
      </c>
      <c r="L289" s="77">
        <f aca="true" t="shared" si="138" ref="L289:L296">I289+J289+K289</f>
        <v>15559</v>
      </c>
      <c r="M289" s="77">
        <v>1985</v>
      </c>
      <c r="N289" s="77">
        <v>7137</v>
      </c>
      <c r="O289" s="77">
        <v>1697</v>
      </c>
      <c r="P289" s="77">
        <f aca="true" t="shared" si="139" ref="P289:P296">M289+N289+O289</f>
        <v>10819</v>
      </c>
      <c r="Q289" s="77">
        <v>33797</v>
      </c>
      <c r="R289" s="77">
        <v>34129</v>
      </c>
      <c r="S289" s="77"/>
      <c r="T289" s="77">
        <f aca="true" t="shared" si="140" ref="T289:T296">Q289+R289+S289</f>
        <v>67926</v>
      </c>
    </row>
    <row r="290" spans="1:20" s="22" customFormat="1" ht="15">
      <c r="A290" s="14"/>
      <c r="B290" s="14" t="s">
        <v>45</v>
      </c>
      <c r="C290" s="14" t="s">
        <v>46</v>
      </c>
      <c r="D290" s="26">
        <f t="shared" si="134"/>
        <v>0</v>
      </c>
      <c r="E290" s="27"/>
      <c r="F290" s="27"/>
      <c r="G290" s="27"/>
      <c r="H290" s="77">
        <f t="shared" si="137"/>
        <v>0</v>
      </c>
      <c r="I290" s="77"/>
      <c r="J290" s="77"/>
      <c r="K290" s="77"/>
      <c r="L290" s="77">
        <f t="shared" si="138"/>
        <v>0</v>
      </c>
      <c r="M290" s="77"/>
      <c r="N290" s="77"/>
      <c r="O290" s="77"/>
      <c r="P290" s="77">
        <f t="shared" si="139"/>
        <v>0</v>
      </c>
      <c r="Q290" s="77"/>
      <c r="R290" s="77"/>
      <c r="S290" s="77"/>
      <c r="T290" s="77">
        <f t="shared" si="140"/>
        <v>0</v>
      </c>
    </row>
    <row r="291" spans="1:20" s="22" customFormat="1" ht="15">
      <c r="A291" s="14"/>
      <c r="B291" s="14" t="s">
        <v>47</v>
      </c>
      <c r="C291" s="14">
        <v>108</v>
      </c>
      <c r="D291" s="26">
        <f t="shared" si="134"/>
        <v>834961</v>
      </c>
      <c r="E291" s="27"/>
      <c r="F291" s="27">
        <v>283290</v>
      </c>
      <c r="G291" s="27">
        <v>82005</v>
      </c>
      <c r="H291" s="77">
        <f t="shared" si="137"/>
        <v>365295</v>
      </c>
      <c r="I291" s="77">
        <v>64610</v>
      </c>
      <c r="J291" s="77">
        <v>32305</v>
      </c>
      <c r="K291" s="77"/>
      <c r="L291" s="77">
        <f t="shared" si="138"/>
        <v>96915</v>
      </c>
      <c r="M291" s="77"/>
      <c r="N291" s="77"/>
      <c r="O291" s="77">
        <v>27335</v>
      </c>
      <c r="P291" s="77">
        <f t="shared" si="139"/>
        <v>27335</v>
      </c>
      <c r="Q291" s="77">
        <v>62125</v>
      </c>
      <c r="R291" s="77">
        <v>124250</v>
      </c>
      <c r="S291" s="77">
        <v>159041</v>
      </c>
      <c r="T291" s="77">
        <f t="shared" si="140"/>
        <v>345416</v>
      </c>
    </row>
    <row r="292" spans="1:20" s="22" customFormat="1" ht="15">
      <c r="A292" s="14"/>
      <c r="B292" s="14" t="s">
        <v>48</v>
      </c>
      <c r="C292" s="14">
        <v>109</v>
      </c>
      <c r="D292" s="26">
        <f t="shared" si="134"/>
        <v>771501</v>
      </c>
      <c r="E292" s="27">
        <v>68242</v>
      </c>
      <c r="F292" s="27">
        <v>68242</v>
      </c>
      <c r="G292" s="27">
        <v>68242</v>
      </c>
      <c r="H292" s="77">
        <f t="shared" si="137"/>
        <v>204726</v>
      </c>
      <c r="I292" s="77">
        <v>68242</v>
      </c>
      <c r="J292" s="77">
        <v>68242</v>
      </c>
      <c r="K292" s="77">
        <v>0</v>
      </c>
      <c r="L292" s="77">
        <f t="shared" si="138"/>
        <v>136484</v>
      </c>
      <c r="M292" s="77">
        <v>104880</v>
      </c>
      <c r="N292" s="77">
        <v>52440</v>
      </c>
      <c r="O292" s="77">
        <v>68242</v>
      </c>
      <c r="P292" s="77">
        <f t="shared" si="139"/>
        <v>225562</v>
      </c>
      <c r="Q292" s="77">
        <v>68242</v>
      </c>
      <c r="R292" s="77">
        <v>68242</v>
      </c>
      <c r="S292" s="77">
        <v>68245</v>
      </c>
      <c r="T292" s="77">
        <f t="shared" si="140"/>
        <v>204729</v>
      </c>
    </row>
    <row r="293" spans="1:20" s="22" customFormat="1" ht="15">
      <c r="A293" s="14"/>
      <c r="B293" s="14" t="s">
        <v>49</v>
      </c>
      <c r="C293" s="14">
        <v>110</v>
      </c>
      <c r="D293" s="26">
        <f t="shared" si="134"/>
        <v>0</v>
      </c>
      <c r="E293" s="27"/>
      <c r="F293" s="27"/>
      <c r="G293" s="27"/>
      <c r="H293" s="77">
        <f t="shared" si="137"/>
        <v>0</v>
      </c>
      <c r="I293" s="77"/>
      <c r="J293" s="77"/>
      <c r="K293" s="77"/>
      <c r="L293" s="77">
        <f t="shared" si="138"/>
        <v>0</v>
      </c>
      <c r="M293" s="77"/>
      <c r="N293" s="77"/>
      <c r="O293" s="77"/>
      <c r="P293" s="77">
        <f t="shared" si="139"/>
        <v>0</v>
      </c>
      <c r="Q293" s="77"/>
      <c r="R293" s="77"/>
      <c r="S293" s="77"/>
      <c r="T293" s="77">
        <f t="shared" si="140"/>
        <v>0</v>
      </c>
    </row>
    <row r="294" spans="1:20" s="22" customFormat="1" ht="15">
      <c r="A294" s="14"/>
      <c r="B294" s="14" t="s">
        <v>50</v>
      </c>
      <c r="C294" s="14">
        <v>126</v>
      </c>
      <c r="D294" s="26">
        <f t="shared" si="134"/>
        <v>0</v>
      </c>
      <c r="E294" s="27"/>
      <c r="F294" s="27"/>
      <c r="G294" s="27"/>
      <c r="H294" s="77">
        <f t="shared" si="137"/>
        <v>0</v>
      </c>
      <c r="I294" s="77"/>
      <c r="J294" s="77"/>
      <c r="K294" s="77"/>
      <c r="L294" s="77">
        <f t="shared" si="138"/>
        <v>0</v>
      </c>
      <c r="M294" s="77"/>
      <c r="N294" s="77"/>
      <c r="O294" s="77"/>
      <c r="P294" s="77">
        <f t="shared" si="139"/>
        <v>0</v>
      </c>
      <c r="Q294" s="77"/>
      <c r="R294" s="77"/>
      <c r="S294" s="77"/>
      <c r="T294" s="77">
        <f t="shared" si="140"/>
        <v>0</v>
      </c>
    </row>
    <row r="295" spans="1:20" s="22" customFormat="1" ht="15">
      <c r="A295" s="14"/>
      <c r="B295" s="14" t="s">
        <v>51</v>
      </c>
      <c r="C295" s="14">
        <v>127</v>
      </c>
      <c r="D295" s="26">
        <f t="shared" si="134"/>
        <v>0</v>
      </c>
      <c r="E295" s="27"/>
      <c r="F295" s="27"/>
      <c r="G295" s="27"/>
      <c r="H295" s="77">
        <f t="shared" si="137"/>
        <v>0</v>
      </c>
      <c r="I295" s="77"/>
      <c r="J295" s="77"/>
      <c r="K295" s="77"/>
      <c r="L295" s="77">
        <f t="shared" si="138"/>
        <v>0</v>
      </c>
      <c r="M295" s="77"/>
      <c r="N295" s="77"/>
      <c r="O295" s="77"/>
      <c r="P295" s="77">
        <f t="shared" si="139"/>
        <v>0</v>
      </c>
      <c r="Q295" s="77"/>
      <c r="R295" s="77"/>
      <c r="S295" s="77"/>
      <c r="T295" s="77">
        <f t="shared" si="140"/>
        <v>0</v>
      </c>
    </row>
    <row r="296" spans="1:20" s="22" customFormat="1" ht="15.75">
      <c r="A296" s="9" t="s">
        <v>52</v>
      </c>
      <c r="B296" s="9" t="s">
        <v>53</v>
      </c>
      <c r="C296" s="9"/>
      <c r="D296" s="25">
        <f>H296+L296+P296+T296</f>
        <v>0</v>
      </c>
      <c r="E296" s="25"/>
      <c r="F296" s="25"/>
      <c r="G296" s="25"/>
      <c r="H296" s="58">
        <f t="shared" si="137"/>
        <v>0</v>
      </c>
      <c r="I296" s="58"/>
      <c r="J296" s="58"/>
      <c r="K296" s="58"/>
      <c r="L296" s="58">
        <f t="shared" si="138"/>
        <v>0</v>
      </c>
      <c r="M296" s="58"/>
      <c r="N296" s="58"/>
      <c r="O296" s="58"/>
      <c r="P296" s="58">
        <f t="shared" si="139"/>
        <v>0</v>
      </c>
      <c r="Q296" s="58"/>
      <c r="R296" s="58"/>
      <c r="S296" s="58"/>
      <c r="T296" s="58">
        <f t="shared" si="140"/>
        <v>0</v>
      </c>
    </row>
    <row r="297" spans="1:20" s="22" customFormat="1" ht="15.75">
      <c r="A297" s="9" t="s">
        <v>54</v>
      </c>
      <c r="B297" s="9" t="s">
        <v>55</v>
      </c>
      <c r="C297" s="9"/>
      <c r="D297" s="25">
        <f>D298+D299+D300+D301+D302</f>
        <v>48963</v>
      </c>
      <c r="E297" s="25">
        <f aca="true" t="shared" si="141" ref="E297:T297">E298+E299+E300+E301+E302</f>
        <v>0</v>
      </c>
      <c r="F297" s="25">
        <f t="shared" si="141"/>
        <v>0</v>
      </c>
      <c r="G297" s="25">
        <f t="shared" si="141"/>
        <v>0</v>
      </c>
      <c r="H297" s="58">
        <f t="shared" si="141"/>
        <v>0</v>
      </c>
      <c r="I297" s="58">
        <f t="shared" si="141"/>
        <v>0</v>
      </c>
      <c r="J297" s="58">
        <f t="shared" si="141"/>
        <v>48963</v>
      </c>
      <c r="K297" s="58">
        <f t="shared" si="141"/>
        <v>0</v>
      </c>
      <c r="L297" s="58">
        <f t="shared" si="141"/>
        <v>48963</v>
      </c>
      <c r="M297" s="58">
        <f t="shared" si="141"/>
        <v>0</v>
      </c>
      <c r="N297" s="58">
        <f t="shared" si="141"/>
        <v>0</v>
      </c>
      <c r="O297" s="58">
        <f t="shared" si="141"/>
        <v>0</v>
      </c>
      <c r="P297" s="58">
        <f t="shared" si="141"/>
        <v>0</v>
      </c>
      <c r="Q297" s="58">
        <f t="shared" si="141"/>
        <v>0</v>
      </c>
      <c r="R297" s="58">
        <f t="shared" si="141"/>
        <v>0</v>
      </c>
      <c r="S297" s="58">
        <f t="shared" si="141"/>
        <v>0</v>
      </c>
      <c r="T297" s="58">
        <f t="shared" si="141"/>
        <v>0</v>
      </c>
    </row>
    <row r="298" spans="1:20" s="22" customFormat="1" ht="15">
      <c r="A298" s="14"/>
      <c r="B298" s="14" t="s">
        <v>56</v>
      </c>
      <c r="C298" s="14">
        <v>111</v>
      </c>
      <c r="D298" s="26">
        <f aca="true" t="shared" si="142" ref="D298:D315">H298+L298+P298+T298</f>
        <v>3363</v>
      </c>
      <c r="E298" s="27"/>
      <c r="F298" s="27"/>
      <c r="G298" s="27"/>
      <c r="H298" s="77">
        <f>E298+F298+G298</f>
        <v>0</v>
      </c>
      <c r="I298" s="77"/>
      <c r="J298" s="77">
        <v>3363</v>
      </c>
      <c r="K298" s="77"/>
      <c r="L298" s="77">
        <f>I298+J298+K298</f>
        <v>3363</v>
      </c>
      <c r="M298" s="77"/>
      <c r="N298" s="77"/>
      <c r="O298" s="77"/>
      <c r="P298" s="77">
        <f>M298+N298+O298</f>
        <v>0</v>
      </c>
      <c r="Q298" s="77"/>
      <c r="R298" s="77"/>
      <c r="S298" s="77"/>
      <c r="T298" s="77">
        <f aca="true" t="shared" si="143" ref="T298:T304">Q298+R298+S298</f>
        <v>0</v>
      </c>
    </row>
    <row r="299" spans="1:20" s="22" customFormat="1" ht="15">
      <c r="A299" s="14"/>
      <c r="B299" s="14" t="s">
        <v>57</v>
      </c>
      <c r="C299" s="14">
        <v>105</v>
      </c>
      <c r="D299" s="26">
        <f t="shared" si="142"/>
        <v>0</v>
      </c>
      <c r="E299" s="27"/>
      <c r="F299" s="27"/>
      <c r="G299" s="27"/>
      <c r="H299" s="77">
        <f>E299+F299+G299</f>
        <v>0</v>
      </c>
      <c r="I299" s="77"/>
      <c r="J299" s="77"/>
      <c r="K299" s="77"/>
      <c r="L299" s="77">
        <f>I299+J299+K299</f>
        <v>0</v>
      </c>
      <c r="M299" s="77"/>
      <c r="N299" s="77"/>
      <c r="O299" s="77"/>
      <c r="P299" s="77">
        <f>M299+N299+O299</f>
        <v>0</v>
      </c>
      <c r="Q299" s="77"/>
      <c r="R299" s="77"/>
      <c r="S299" s="77"/>
      <c r="T299" s="77">
        <f t="shared" si="143"/>
        <v>0</v>
      </c>
    </row>
    <row r="300" spans="1:20" s="22" customFormat="1" ht="15">
      <c r="A300" s="14"/>
      <c r="B300" s="14" t="s">
        <v>58</v>
      </c>
      <c r="C300" s="14">
        <v>106</v>
      </c>
      <c r="D300" s="26">
        <f t="shared" si="142"/>
        <v>0</v>
      </c>
      <c r="E300" s="27"/>
      <c r="F300" s="27"/>
      <c r="G300" s="27"/>
      <c r="H300" s="77">
        <f>E300+F300+G300</f>
        <v>0</v>
      </c>
      <c r="I300" s="77"/>
      <c r="J300" s="77"/>
      <c r="K300" s="77"/>
      <c r="L300" s="77">
        <f>I300+J300+K300</f>
        <v>0</v>
      </c>
      <c r="M300" s="77"/>
      <c r="N300" s="77"/>
      <c r="O300" s="77"/>
      <c r="P300" s="77">
        <f>M300+N300+O300</f>
        <v>0</v>
      </c>
      <c r="Q300" s="77"/>
      <c r="R300" s="77"/>
      <c r="S300" s="77"/>
      <c r="T300" s="77">
        <f t="shared" si="143"/>
        <v>0</v>
      </c>
    </row>
    <row r="301" spans="1:20" s="22" customFormat="1" ht="15">
      <c r="A301" s="14"/>
      <c r="B301" s="14" t="s">
        <v>59</v>
      </c>
      <c r="C301" s="14">
        <v>128</v>
      </c>
      <c r="D301" s="26">
        <f t="shared" si="142"/>
        <v>0</v>
      </c>
      <c r="E301" s="27"/>
      <c r="F301" s="27"/>
      <c r="G301" s="27"/>
      <c r="H301" s="77">
        <f>E301+F301+G301</f>
        <v>0</v>
      </c>
      <c r="I301" s="77"/>
      <c r="J301" s="77"/>
      <c r="K301" s="77"/>
      <c r="L301" s="77">
        <f>I301+J301+K301</f>
        <v>0</v>
      </c>
      <c r="M301" s="77"/>
      <c r="N301" s="77"/>
      <c r="O301" s="77"/>
      <c r="P301" s="77">
        <f>M301+N301+O301</f>
        <v>0</v>
      </c>
      <c r="Q301" s="77"/>
      <c r="R301" s="77"/>
      <c r="S301" s="77"/>
      <c r="T301" s="77">
        <f t="shared" si="143"/>
        <v>0</v>
      </c>
    </row>
    <row r="302" spans="1:20" s="22" customFormat="1" ht="15">
      <c r="A302" s="14"/>
      <c r="B302" s="14" t="s">
        <v>60</v>
      </c>
      <c r="C302" s="14">
        <v>129</v>
      </c>
      <c r="D302" s="26">
        <f t="shared" si="142"/>
        <v>45600</v>
      </c>
      <c r="E302" s="27"/>
      <c r="F302" s="27"/>
      <c r="G302" s="27"/>
      <c r="H302" s="77">
        <f>E302+F302+G302</f>
        <v>0</v>
      </c>
      <c r="I302" s="77"/>
      <c r="J302" s="77">
        <v>45600</v>
      </c>
      <c r="K302" s="77"/>
      <c r="L302" s="77">
        <f>I302+J302+K302</f>
        <v>45600</v>
      </c>
      <c r="M302" s="77"/>
      <c r="N302" s="77"/>
      <c r="O302" s="77"/>
      <c r="P302" s="77">
        <f>M302+N302+O302</f>
        <v>0</v>
      </c>
      <c r="Q302" s="77"/>
      <c r="R302" s="77"/>
      <c r="S302" s="77"/>
      <c r="T302" s="77">
        <f t="shared" si="143"/>
        <v>0</v>
      </c>
    </row>
    <row r="303" spans="1:20" s="22" customFormat="1" ht="15.75">
      <c r="A303" s="9" t="s">
        <v>61</v>
      </c>
      <c r="B303" s="9" t="s">
        <v>62</v>
      </c>
      <c r="C303" s="9"/>
      <c r="D303" s="25">
        <f>D304+D305+D306+D307+D308+D309+D310+D311+D312+D313+D314+D315</f>
        <v>191281</v>
      </c>
      <c r="E303" s="25">
        <f aca="true" t="shared" si="144" ref="E303:S303">E304+E305+E306+E307+E308+E309+E310+E311+E312+E313+E314+E315</f>
        <v>0</v>
      </c>
      <c r="F303" s="25">
        <f t="shared" si="144"/>
        <v>27056</v>
      </c>
      <c r="G303" s="25">
        <f t="shared" si="144"/>
        <v>0</v>
      </c>
      <c r="H303" s="58">
        <f t="shared" si="144"/>
        <v>27056</v>
      </c>
      <c r="I303" s="58">
        <f t="shared" si="144"/>
        <v>0</v>
      </c>
      <c r="J303" s="58">
        <f t="shared" si="144"/>
        <v>27057</v>
      </c>
      <c r="K303" s="58">
        <f t="shared" si="144"/>
        <v>0</v>
      </c>
      <c r="L303" s="58">
        <f t="shared" si="144"/>
        <v>27057</v>
      </c>
      <c r="M303" s="58">
        <f t="shared" si="144"/>
        <v>0</v>
      </c>
      <c r="N303" s="58">
        <f t="shared" si="144"/>
        <v>83054</v>
      </c>
      <c r="O303" s="58">
        <f t="shared" si="144"/>
        <v>27057</v>
      </c>
      <c r="P303" s="58">
        <f t="shared" si="144"/>
        <v>110111</v>
      </c>
      <c r="Q303" s="58">
        <f t="shared" si="144"/>
        <v>0</v>
      </c>
      <c r="R303" s="58">
        <f t="shared" si="144"/>
        <v>27057</v>
      </c>
      <c r="S303" s="58">
        <f t="shared" si="144"/>
        <v>0</v>
      </c>
      <c r="T303" s="77">
        <f t="shared" si="143"/>
        <v>27057</v>
      </c>
    </row>
    <row r="304" spans="1:20" s="22" customFormat="1" ht="15">
      <c r="A304" s="14"/>
      <c r="B304" s="14" t="s">
        <v>63</v>
      </c>
      <c r="C304" s="14">
        <v>130</v>
      </c>
      <c r="D304" s="26">
        <f t="shared" si="142"/>
        <v>0</v>
      </c>
      <c r="E304" s="27"/>
      <c r="F304" s="27"/>
      <c r="G304" s="27"/>
      <c r="H304" s="77">
        <f aca="true" t="shared" si="145" ref="H304:H314">E304+F304+G304</f>
        <v>0</v>
      </c>
      <c r="I304" s="77"/>
      <c r="J304" s="77"/>
      <c r="K304" s="77"/>
      <c r="L304" s="77">
        <f aca="true" t="shared" si="146" ref="L304:L313">I304+J304+K304</f>
        <v>0</v>
      </c>
      <c r="M304" s="77"/>
      <c r="N304" s="77"/>
      <c r="O304" s="77"/>
      <c r="P304" s="77">
        <f aca="true" t="shared" si="147" ref="P304:P314">M304+N304+O304</f>
        <v>0</v>
      </c>
      <c r="Q304" s="77"/>
      <c r="R304" s="77"/>
      <c r="S304" s="77"/>
      <c r="T304" s="77">
        <f t="shared" si="143"/>
        <v>0</v>
      </c>
    </row>
    <row r="305" spans="1:20" s="22" customFormat="1" ht="15">
      <c r="A305" s="14"/>
      <c r="B305" s="14" t="s">
        <v>64</v>
      </c>
      <c r="C305" s="14">
        <v>131</v>
      </c>
      <c r="D305" s="26">
        <f t="shared" si="142"/>
        <v>0</v>
      </c>
      <c r="E305" s="27"/>
      <c r="F305" s="27"/>
      <c r="G305" s="27"/>
      <c r="H305" s="77">
        <f t="shared" si="145"/>
        <v>0</v>
      </c>
      <c r="I305" s="77"/>
      <c r="J305" s="77"/>
      <c r="K305" s="77"/>
      <c r="L305" s="77">
        <f t="shared" si="146"/>
        <v>0</v>
      </c>
      <c r="M305" s="77"/>
      <c r="N305" s="77"/>
      <c r="O305" s="77"/>
      <c r="P305" s="77">
        <f t="shared" si="147"/>
        <v>0</v>
      </c>
      <c r="Q305" s="77"/>
      <c r="R305" s="77"/>
      <c r="S305" s="77"/>
      <c r="T305" s="77">
        <f aca="true" t="shared" si="148" ref="T305:T314">Q305+R305+S305</f>
        <v>0</v>
      </c>
    </row>
    <row r="306" spans="1:20" s="22" customFormat="1" ht="15">
      <c r="A306" s="14"/>
      <c r="B306" s="14" t="s">
        <v>65</v>
      </c>
      <c r="C306" s="14">
        <v>132</v>
      </c>
      <c r="D306" s="26">
        <f t="shared" si="142"/>
        <v>0</v>
      </c>
      <c r="E306" s="27"/>
      <c r="F306" s="27"/>
      <c r="G306" s="27"/>
      <c r="H306" s="77">
        <f t="shared" si="145"/>
        <v>0</v>
      </c>
      <c r="I306" s="77"/>
      <c r="J306" s="77"/>
      <c r="K306" s="77"/>
      <c r="L306" s="77">
        <f t="shared" si="146"/>
        <v>0</v>
      </c>
      <c r="M306" s="77"/>
      <c r="N306" s="77"/>
      <c r="O306" s="77"/>
      <c r="P306" s="77">
        <f t="shared" si="147"/>
        <v>0</v>
      </c>
      <c r="Q306" s="77"/>
      <c r="R306" s="77"/>
      <c r="S306" s="77"/>
      <c r="T306" s="77">
        <f t="shared" si="148"/>
        <v>0</v>
      </c>
    </row>
    <row r="307" spans="1:20" s="22" customFormat="1" ht="15">
      <c r="A307" s="14"/>
      <c r="B307" s="14" t="s">
        <v>66</v>
      </c>
      <c r="C307" s="14">
        <v>133</v>
      </c>
      <c r="D307" s="26">
        <f t="shared" si="142"/>
        <v>0</v>
      </c>
      <c r="E307" s="27"/>
      <c r="F307" s="27"/>
      <c r="G307" s="27"/>
      <c r="H307" s="77">
        <f t="shared" si="145"/>
        <v>0</v>
      </c>
      <c r="I307" s="77"/>
      <c r="J307" s="77"/>
      <c r="K307" s="77"/>
      <c r="L307" s="77">
        <f t="shared" si="146"/>
        <v>0</v>
      </c>
      <c r="M307" s="77"/>
      <c r="N307" s="77"/>
      <c r="O307" s="77"/>
      <c r="P307" s="77">
        <f t="shared" si="147"/>
        <v>0</v>
      </c>
      <c r="Q307" s="77"/>
      <c r="R307" s="77"/>
      <c r="S307" s="77"/>
      <c r="T307" s="77">
        <f t="shared" si="148"/>
        <v>0</v>
      </c>
    </row>
    <row r="308" spans="1:20" s="22" customFormat="1" ht="15">
      <c r="A308" s="14"/>
      <c r="B308" s="14" t="s">
        <v>67</v>
      </c>
      <c r="C308" s="14">
        <v>134</v>
      </c>
      <c r="D308" s="26">
        <f t="shared" si="142"/>
        <v>0</v>
      </c>
      <c r="E308" s="27"/>
      <c r="F308" s="27"/>
      <c r="G308" s="27"/>
      <c r="H308" s="77">
        <f t="shared" si="145"/>
        <v>0</v>
      </c>
      <c r="I308" s="77"/>
      <c r="J308" s="77"/>
      <c r="K308" s="77"/>
      <c r="L308" s="77">
        <f t="shared" si="146"/>
        <v>0</v>
      </c>
      <c r="M308" s="77"/>
      <c r="N308" s="77"/>
      <c r="O308" s="77"/>
      <c r="P308" s="77">
        <f t="shared" si="147"/>
        <v>0</v>
      </c>
      <c r="Q308" s="77"/>
      <c r="R308" s="77"/>
      <c r="S308" s="77"/>
      <c r="T308" s="77">
        <f t="shared" si="148"/>
        <v>0</v>
      </c>
    </row>
    <row r="309" spans="1:20" s="22" customFormat="1" ht="15">
      <c r="A309" s="17"/>
      <c r="B309" s="14" t="s">
        <v>134</v>
      </c>
      <c r="C309" s="14">
        <v>135</v>
      </c>
      <c r="D309" s="26">
        <f t="shared" si="142"/>
        <v>0</v>
      </c>
      <c r="E309" s="27"/>
      <c r="F309" s="27"/>
      <c r="G309" s="27"/>
      <c r="H309" s="77">
        <f t="shared" si="145"/>
        <v>0</v>
      </c>
      <c r="I309" s="77"/>
      <c r="J309" s="77"/>
      <c r="K309" s="77"/>
      <c r="L309" s="77">
        <f t="shared" si="146"/>
        <v>0</v>
      </c>
      <c r="M309" s="77"/>
      <c r="N309" s="77"/>
      <c r="O309" s="77"/>
      <c r="P309" s="77">
        <f>M309+N309+O309</f>
        <v>0</v>
      </c>
      <c r="Q309" s="77"/>
      <c r="R309" s="77"/>
      <c r="S309" s="77"/>
      <c r="T309" s="77">
        <f>Q309+R309+S309</f>
        <v>0</v>
      </c>
    </row>
    <row r="310" spans="1:20" s="22" customFormat="1" ht="15">
      <c r="A310" s="14"/>
      <c r="B310" s="14" t="s">
        <v>133</v>
      </c>
      <c r="C310" s="14">
        <v>136</v>
      </c>
      <c r="D310" s="26">
        <f>H310+L310+P310+T310</f>
        <v>108227</v>
      </c>
      <c r="E310" s="27"/>
      <c r="F310" s="27">
        <v>27056</v>
      </c>
      <c r="G310" s="27"/>
      <c r="H310" s="77">
        <f t="shared" si="145"/>
        <v>27056</v>
      </c>
      <c r="I310" s="77"/>
      <c r="J310" s="77">
        <v>27057</v>
      </c>
      <c r="K310" s="77"/>
      <c r="L310" s="77">
        <f t="shared" si="146"/>
        <v>27057</v>
      </c>
      <c r="M310" s="77"/>
      <c r="N310" s="77"/>
      <c r="O310" s="77">
        <v>27057</v>
      </c>
      <c r="P310" s="77">
        <f>M310+N310+O310</f>
        <v>27057</v>
      </c>
      <c r="Q310" s="77"/>
      <c r="R310" s="77">
        <v>27057</v>
      </c>
      <c r="S310" s="77"/>
      <c r="T310" s="77">
        <f>Q310+R310+S310</f>
        <v>27057</v>
      </c>
    </row>
    <row r="311" spans="1:20" s="22" customFormat="1" ht="15">
      <c r="A311" s="14"/>
      <c r="B311" s="14" t="s">
        <v>70</v>
      </c>
      <c r="C311" s="14">
        <v>137</v>
      </c>
      <c r="D311" s="26">
        <f t="shared" si="142"/>
        <v>0</v>
      </c>
      <c r="E311" s="27"/>
      <c r="F311" s="27"/>
      <c r="G311" s="27"/>
      <c r="H311" s="77">
        <f t="shared" si="145"/>
        <v>0</v>
      </c>
      <c r="I311" s="77"/>
      <c r="J311" s="77"/>
      <c r="K311" s="77"/>
      <c r="L311" s="77">
        <f t="shared" si="146"/>
        <v>0</v>
      </c>
      <c r="M311" s="77"/>
      <c r="N311" s="77"/>
      <c r="O311" s="77"/>
      <c r="P311" s="77">
        <f>M311+N311+O311</f>
        <v>0</v>
      </c>
      <c r="Q311" s="77"/>
      <c r="R311" s="77"/>
      <c r="S311" s="77"/>
      <c r="T311" s="77">
        <f>Q311+R311+S311</f>
        <v>0</v>
      </c>
    </row>
    <row r="312" spans="1:20" s="22" customFormat="1" ht="15">
      <c r="A312" s="14"/>
      <c r="B312" s="14" t="s">
        <v>71</v>
      </c>
      <c r="C312" s="14">
        <v>138</v>
      </c>
      <c r="D312" s="26">
        <f t="shared" si="142"/>
        <v>0</v>
      </c>
      <c r="E312" s="27"/>
      <c r="F312" s="27"/>
      <c r="G312" s="27"/>
      <c r="H312" s="77">
        <f t="shared" si="145"/>
        <v>0</v>
      </c>
      <c r="I312" s="77"/>
      <c r="J312" s="77"/>
      <c r="K312" s="77"/>
      <c r="L312" s="77">
        <f t="shared" si="146"/>
        <v>0</v>
      </c>
      <c r="M312" s="77"/>
      <c r="N312" s="77"/>
      <c r="O312" s="77"/>
      <c r="P312" s="77">
        <f t="shared" si="147"/>
        <v>0</v>
      </c>
      <c r="Q312" s="77"/>
      <c r="R312" s="77"/>
      <c r="S312" s="77"/>
      <c r="T312" s="77">
        <f>Q312+R312+S312</f>
        <v>0</v>
      </c>
    </row>
    <row r="313" spans="1:20" s="22" customFormat="1" ht="15">
      <c r="A313" s="14"/>
      <c r="B313" s="14" t="s">
        <v>72</v>
      </c>
      <c r="C313" s="14">
        <v>104</v>
      </c>
      <c r="D313" s="26">
        <f t="shared" si="142"/>
        <v>0</v>
      </c>
      <c r="E313" s="27"/>
      <c r="F313" s="27"/>
      <c r="G313" s="27"/>
      <c r="H313" s="77">
        <f t="shared" si="145"/>
        <v>0</v>
      </c>
      <c r="I313" s="77"/>
      <c r="J313" s="77"/>
      <c r="K313" s="77"/>
      <c r="L313" s="77">
        <f t="shared" si="146"/>
        <v>0</v>
      </c>
      <c r="M313" s="77"/>
      <c r="N313" s="77"/>
      <c r="O313" s="77"/>
      <c r="P313" s="77">
        <f t="shared" si="147"/>
        <v>0</v>
      </c>
      <c r="Q313" s="77"/>
      <c r="R313" s="77"/>
      <c r="S313" s="77"/>
      <c r="T313" s="77">
        <f t="shared" si="148"/>
        <v>0</v>
      </c>
    </row>
    <row r="314" spans="1:20" s="22" customFormat="1" ht="15">
      <c r="A314" s="14"/>
      <c r="B314" s="14" t="s">
        <v>132</v>
      </c>
      <c r="C314" s="14">
        <v>139</v>
      </c>
      <c r="D314" s="26">
        <f t="shared" si="142"/>
        <v>0</v>
      </c>
      <c r="E314" s="27"/>
      <c r="F314" s="27"/>
      <c r="G314" s="27"/>
      <c r="H314" s="77">
        <f t="shared" si="145"/>
        <v>0</v>
      </c>
      <c r="I314" s="77"/>
      <c r="J314" s="77"/>
      <c r="K314" s="77"/>
      <c r="L314" s="77">
        <f>I314+J314+K314</f>
        <v>0</v>
      </c>
      <c r="M314" s="77"/>
      <c r="N314" s="77"/>
      <c r="O314" s="77"/>
      <c r="P314" s="77">
        <f t="shared" si="147"/>
        <v>0</v>
      </c>
      <c r="Q314" s="77"/>
      <c r="R314" s="77"/>
      <c r="S314" s="77"/>
      <c r="T314" s="77">
        <f t="shared" si="148"/>
        <v>0</v>
      </c>
    </row>
    <row r="315" spans="1:20" s="22" customFormat="1" ht="15">
      <c r="A315" s="14"/>
      <c r="B315" s="14" t="s">
        <v>74</v>
      </c>
      <c r="C315" s="14">
        <v>140</v>
      </c>
      <c r="D315" s="26">
        <f t="shared" si="142"/>
        <v>83054</v>
      </c>
      <c r="E315" s="27"/>
      <c r="F315" s="27"/>
      <c r="G315" s="27"/>
      <c r="H315" s="77">
        <f>E315+F315+G315</f>
        <v>0</v>
      </c>
      <c r="I315" s="77"/>
      <c r="J315" s="77"/>
      <c r="K315" s="77"/>
      <c r="L315" s="77">
        <f>I315+J315+K315</f>
        <v>0</v>
      </c>
      <c r="M315" s="77"/>
      <c r="N315" s="77">
        <v>83054</v>
      </c>
      <c r="O315" s="77"/>
      <c r="P315" s="77">
        <f>M315+N315+O315</f>
        <v>83054</v>
      </c>
      <c r="Q315" s="77"/>
      <c r="R315" s="77"/>
      <c r="S315" s="77"/>
      <c r="T315" s="77">
        <f>Q315+R315+S315</f>
        <v>0</v>
      </c>
    </row>
    <row r="316" spans="1:20" s="22" customFormat="1" ht="15.75">
      <c r="A316" s="9" t="s">
        <v>75</v>
      </c>
      <c r="B316" s="9" t="s">
        <v>76</v>
      </c>
      <c r="C316" s="9">
        <v>241</v>
      </c>
      <c r="D316" s="25">
        <f>H316+L316+P316+T316</f>
        <v>0</v>
      </c>
      <c r="E316" s="25"/>
      <c r="F316" s="25"/>
      <c r="G316" s="25"/>
      <c r="H316" s="58">
        <f>E316+F316+G316</f>
        <v>0</v>
      </c>
      <c r="I316" s="58"/>
      <c r="J316" s="58"/>
      <c r="K316" s="58"/>
      <c r="L316" s="58">
        <f>I316+J316+K316</f>
        <v>0</v>
      </c>
      <c r="M316" s="58"/>
      <c r="N316" s="58"/>
      <c r="O316" s="58"/>
      <c r="P316" s="58">
        <f>M316+N316+O316</f>
        <v>0</v>
      </c>
      <c r="Q316" s="58"/>
      <c r="R316" s="58"/>
      <c r="S316" s="58"/>
      <c r="T316" s="58">
        <f>Q316+R316+S316</f>
        <v>0</v>
      </c>
    </row>
    <row r="317" spans="1:20" s="22" customFormat="1" ht="15.75">
      <c r="A317" s="9" t="s">
        <v>77</v>
      </c>
      <c r="B317" s="9" t="s">
        <v>78</v>
      </c>
      <c r="C317" s="9">
        <v>242</v>
      </c>
      <c r="D317" s="25">
        <f>H317+L317+P317+T317</f>
        <v>0</v>
      </c>
      <c r="E317" s="25"/>
      <c r="F317" s="25"/>
      <c r="G317" s="25"/>
      <c r="H317" s="58">
        <f>E317+F317+G317</f>
        <v>0</v>
      </c>
      <c r="I317" s="58"/>
      <c r="J317" s="58"/>
      <c r="K317" s="58"/>
      <c r="L317" s="58">
        <f>I317+J317+K317</f>
        <v>0</v>
      </c>
      <c r="M317" s="58"/>
      <c r="N317" s="58"/>
      <c r="O317" s="58"/>
      <c r="P317" s="58">
        <f>M317+N317+O317</f>
        <v>0</v>
      </c>
      <c r="Q317" s="58"/>
      <c r="R317" s="58"/>
      <c r="S317" s="58"/>
      <c r="T317" s="58">
        <f>Q317+R317+S317</f>
        <v>0</v>
      </c>
    </row>
    <row r="318" spans="1:20" s="22" customFormat="1" ht="15.75">
      <c r="A318" s="9" t="s">
        <v>79</v>
      </c>
      <c r="B318" s="9" t="s">
        <v>80</v>
      </c>
      <c r="C318" s="9">
        <v>251</v>
      </c>
      <c r="D318" s="25">
        <f>H318+L318+P318+T318</f>
        <v>0</v>
      </c>
      <c r="E318" s="25"/>
      <c r="F318" s="25"/>
      <c r="G318" s="25"/>
      <c r="H318" s="58">
        <f>E318+F318+G318</f>
        <v>0</v>
      </c>
      <c r="I318" s="58"/>
      <c r="J318" s="58"/>
      <c r="K318" s="58"/>
      <c r="L318" s="58">
        <f>I318+J318+K318</f>
        <v>0</v>
      </c>
      <c r="M318" s="58"/>
      <c r="N318" s="58"/>
      <c r="O318" s="58"/>
      <c r="P318" s="58">
        <f>M318+N318+O318</f>
        <v>0</v>
      </c>
      <c r="Q318" s="58"/>
      <c r="R318" s="58"/>
      <c r="S318" s="58"/>
      <c r="T318" s="58">
        <f>Q318+R318+S318</f>
        <v>0</v>
      </c>
    </row>
    <row r="319" spans="1:20" s="22" customFormat="1" ht="15.75">
      <c r="A319" s="9" t="s">
        <v>81</v>
      </c>
      <c r="B319" s="9" t="s">
        <v>82</v>
      </c>
      <c r="C319" s="9"/>
      <c r="D319" s="25">
        <f>D320+D321+D322+D323+D324+D325</f>
        <v>0</v>
      </c>
      <c r="E319" s="25">
        <f aca="true" t="shared" si="149" ref="E319:T319">E320+E321+E322+E323+E324+E325</f>
        <v>0</v>
      </c>
      <c r="F319" s="25">
        <f t="shared" si="149"/>
        <v>0</v>
      </c>
      <c r="G319" s="25">
        <f t="shared" si="149"/>
        <v>0</v>
      </c>
      <c r="H319" s="58">
        <f t="shared" si="149"/>
        <v>0</v>
      </c>
      <c r="I319" s="58">
        <f t="shared" si="149"/>
        <v>0</v>
      </c>
      <c r="J319" s="58">
        <f t="shared" si="149"/>
        <v>0</v>
      </c>
      <c r="K319" s="58">
        <f t="shared" si="149"/>
        <v>0</v>
      </c>
      <c r="L319" s="58">
        <f t="shared" si="149"/>
        <v>0</v>
      </c>
      <c r="M319" s="58">
        <f t="shared" si="149"/>
        <v>0</v>
      </c>
      <c r="N319" s="58">
        <f t="shared" si="149"/>
        <v>0</v>
      </c>
      <c r="O319" s="58">
        <f t="shared" si="149"/>
        <v>0</v>
      </c>
      <c r="P319" s="58">
        <f t="shared" si="149"/>
        <v>0</v>
      </c>
      <c r="Q319" s="58">
        <f t="shared" si="149"/>
        <v>0</v>
      </c>
      <c r="R319" s="58">
        <f t="shared" si="149"/>
        <v>0</v>
      </c>
      <c r="S319" s="58">
        <f t="shared" si="149"/>
        <v>0</v>
      </c>
      <c r="T319" s="58">
        <f t="shared" si="149"/>
        <v>0</v>
      </c>
    </row>
    <row r="320" spans="1:20" s="22" customFormat="1" ht="15">
      <c r="A320" s="14"/>
      <c r="B320" s="14" t="s">
        <v>83</v>
      </c>
      <c r="C320" s="14">
        <v>113</v>
      </c>
      <c r="D320" s="26">
        <f aca="true" t="shared" si="150" ref="D320:D346">H320+L320+P320+T320</f>
        <v>0</v>
      </c>
      <c r="E320" s="27"/>
      <c r="F320" s="27"/>
      <c r="G320" s="27"/>
      <c r="H320" s="77">
        <f aca="true" t="shared" si="151" ref="H320:H325">E320+F320+G320</f>
        <v>0</v>
      </c>
      <c r="I320" s="77"/>
      <c r="J320" s="77"/>
      <c r="K320" s="77"/>
      <c r="L320" s="77">
        <f aca="true" t="shared" si="152" ref="L320:L325">I320+J320+K320</f>
        <v>0</v>
      </c>
      <c r="M320" s="77"/>
      <c r="N320" s="77"/>
      <c r="O320" s="77"/>
      <c r="P320" s="77">
        <f aca="true" t="shared" si="153" ref="P320:P325">M320+N320+O320</f>
        <v>0</v>
      </c>
      <c r="Q320" s="77"/>
      <c r="R320" s="77"/>
      <c r="S320" s="77"/>
      <c r="T320" s="77">
        <f aca="true" t="shared" si="154" ref="T320:T325">Q320+R320+S320</f>
        <v>0</v>
      </c>
    </row>
    <row r="321" spans="1:20" s="22" customFormat="1" ht="15">
      <c r="A321" s="14"/>
      <c r="B321" s="14" t="s">
        <v>84</v>
      </c>
      <c r="C321" s="14">
        <v>114</v>
      </c>
      <c r="D321" s="26">
        <f t="shared" si="150"/>
        <v>0</v>
      </c>
      <c r="E321" s="27"/>
      <c r="F321" s="27"/>
      <c r="G321" s="27"/>
      <c r="H321" s="77">
        <f t="shared" si="151"/>
        <v>0</v>
      </c>
      <c r="I321" s="77"/>
      <c r="J321" s="77"/>
      <c r="K321" s="77"/>
      <c r="L321" s="77">
        <f t="shared" si="152"/>
        <v>0</v>
      </c>
      <c r="M321" s="77"/>
      <c r="N321" s="77"/>
      <c r="O321" s="77"/>
      <c r="P321" s="77">
        <f t="shared" si="153"/>
        <v>0</v>
      </c>
      <c r="Q321" s="77"/>
      <c r="R321" s="77"/>
      <c r="S321" s="77"/>
      <c r="T321" s="77">
        <f t="shared" si="154"/>
        <v>0</v>
      </c>
    </row>
    <row r="322" spans="1:20" s="22" customFormat="1" ht="15">
      <c r="A322" s="14"/>
      <c r="B322" s="14" t="s">
        <v>85</v>
      </c>
      <c r="C322" s="14">
        <v>115</v>
      </c>
      <c r="D322" s="26">
        <f t="shared" si="150"/>
        <v>0</v>
      </c>
      <c r="E322" s="27"/>
      <c r="F322" s="27"/>
      <c r="G322" s="27"/>
      <c r="H322" s="77">
        <f t="shared" si="151"/>
        <v>0</v>
      </c>
      <c r="I322" s="77"/>
      <c r="J322" s="77"/>
      <c r="K322" s="77"/>
      <c r="L322" s="77">
        <f t="shared" si="152"/>
        <v>0</v>
      </c>
      <c r="M322" s="77"/>
      <c r="N322" s="77"/>
      <c r="O322" s="77"/>
      <c r="P322" s="77">
        <f t="shared" si="153"/>
        <v>0</v>
      </c>
      <c r="Q322" s="77"/>
      <c r="R322" s="77"/>
      <c r="S322" s="77"/>
      <c r="T322" s="77">
        <f t="shared" si="154"/>
        <v>0</v>
      </c>
    </row>
    <row r="323" spans="1:20" s="22" customFormat="1" ht="15">
      <c r="A323" s="14"/>
      <c r="B323" s="14" t="s">
        <v>86</v>
      </c>
      <c r="C323" s="14">
        <v>141</v>
      </c>
      <c r="D323" s="26">
        <f t="shared" si="150"/>
        <v>0</v>
      </c>
      <c r="E323" s="27"/>
      <c r="F323" s="27"/>
      <c r="G323" s="27"/>
      <c r="H323" s="77">
        <f t="shared" si="151"/>
        <v>0</v>
      </c>
      <c r="I323" s="77"/>
      <c r="J323" s="77"/>
      <c r="K323" s="77"/>
      <c r="L323" s="77">
        <f t="shared" si="152"/>
        <v>0</v>
      </c>
      <c r="M323" s="77"/>
      <c r="N323" s="77"/>
      <c r="O323" s="77"/>
      <c r="P323" s="77">
        <f t="shared" si="153"/>
        <v>0</v>
      </c>
      <c r="Q323" s="77"/>
      <c r="R323" s="77"/>
      <c r="S323" s="77"/>
      <c r="T323" s="77">
        <f t="shared" si="154"/>
        <v>0</v>
      </c>
    </row>
    <row r="324" spans="1:20" s="22" customFormat="1" ht="15">
      <c r="A324" s="14"/>
      <c r="B324" s="14" t="s">
        <v>87</v>
      </c>
      <c r="C324" s="14">
        <v>142</v>
      </c>
      <c r="D324" s="26">
        <f t="shared" si="150"/>
        <v>0</v>
      </c>
      <c r="E324" s="27"/>
      <c r="F324" s="27"/>
      <c r="G324" s="27"/>
      <c r="H324" s="77">
        <f t="shared" si="151"/>
        <v>0</v>
      </c>
      <c r="I324" s="77"/>
      <c r="J324" s="77"/>
      <c r="K324" s="77"/>
      <c r="L324" s="77">
        <f t="shared" si="152"/>
        <v>0</v>
      </c>
      <c r="M324" s="77"/>
      <c r="N324" s="77"/>
      <c r="O324" s="77"/>
      <c r="P324" s="77">
        <f t="shared" si="153"/>
        <v>0</v>
      </c>
      <c r="Q324" s="77"/>
      <c r="R324" s="77"/>
      <c r="S324" s="77"/>
      <c r="T324" s="77">
        <f t="shared" si="154"/>
        <v>0</v>
      </c>
    </row>
    <row r="325" spans="1:20" s="22" customFormat="1" ht="15">
      <c r="A325" s="14" t="s">
        <v>88</v>
      </c>
      <c r="B325" s="14" t="s">
        <v>89</v>
      </c>
      <c r="C325" s="14">
        <v>263</v>
      </c>
      <c r="D325" s="26">
        <f t="shared" si="150"/>
        <v>0</v>
      </c>
      <c r="E325" s="27"/>
      <c r="F325" s="27"/>
      <c r="G325" s="27"/>
      <c r="H325" s="77">
        <f t="shared" si="151"/>
        <v>0</v>
      </c>
      <c r="I325" s="77"/>
      <c r="J325" s="77"/>
      <c r="K325" s="77"/>
      <c r="L325" s="77">
        <f t="shared" si="152"/>
        <v>0</v>
      </c>
      <c r="M325" s="77"/>
      <c r="N325" s="77"/>
      <c r="O325" s="77"/>
      <c r="P325" s="77">
        <f t="shared" si="153"/>
        <v>0</v>
      </c>
      <c r="Q325" s="77"/>
      <c r="R325" s="77"/>
      <c r="S325" s="77"/>
      <c r="T325" s="77">
        <f t="shared" si="154"/>
        <v>0</v>
      </c>
    </row>
    <row r="326" spans="1:20" s="22" customFormat="1" ht="15.75">
      <c r="A326" s="9" t="s">
        <v>90</v>
      </c>
      <c r="B326" s="9" t="s">
        <v>91</v>
      </c>
      <c r="C326" s="9"/>
      <c r="D326" s="25">
        <f>D327+D328+D329+D330+D331+D332+D333+D334</f>
        <v>74059</v>
      </c>
      <c r="E326" s="25">
        <f aca="true" t="shared" si="155" ref="E326:T326">E327+E328+E329+E330+E331+E332+E333+E334</f>
        <v>0</v>
      </c>
      <c r="F326" s="25">
        <f t="shared" si="155"/>
        <v>37029</v>
      </c>
      <c r="G326" s="25">
        <f t="shared" si="155"/>
        <v>0</v>
      </c>
      <c r="H326" s="58">
        <f t="shared" si="155"/>
        <v>37029</v>
      </c>
      <c r="I326" s="58">
        <f t="shared" si="155"/>
        <v>0</v>
      </c>
      <c r="J326" s="58">
        <f t="shared" si="155"/>
        <v>0</v>
      </c>
      <c r="K326" s="58">
        <f t="shared" si="155"/>
        <v>37030</v>
      </c>
      <c r="L326" s="58">
        <f t="shared" si="155"/>
        <v>37030</v>
      </c>
      <c r="M326" s="58">
        <f t="shared" si="155"/>
        <v>0</v>
      </c>
      <c r="N326" s="58">
        <f t="shared" si="155"/>
        <v>0</v>
      </c>
      <c r="O326" s="58">
        <f t="shared" si="155"/>
        <v>0</v>
      </c>
      <c r="P326" s="58">
        <f t="shared" si="155"/>
        <v>0</v>
      </c>
      <c r="Q326" s="58">
        <f t="shared" si="155"/>
        <v>0</v>
      </c>
      <c r="R326" s="58">
        <f t="shared" si="155"/>
        <v>0</v>
      </c>
      <c r="S326" s="58">
        <f t="shared" si="155"/>
        <v>0</v>
      </c>
      <c r="T326" s="58">
        <f t="shared" si="155"/>
        <v>0</v>
      </c>
    </row>
    <row r="327" spans="1:20" s="22" customFormat="1" ht="15">
      <c r="A327" s="14"/>
      <c r="B327" s="14" t="s">
        <v>92</v>
      </c>
      <c r="C327" s="14">
        <v>143</v>
      </c>
      <c r="D327" s="26">
        <f>H327+L327+P327+T327</f>
        <v>74059</v>
      </c>
      <c r="E327" s="27"/>
      <c r="F327" s="27">
        <v>37029</v>
      </c>
      <c r="G327" s="27"/>
      <c r="H327" s="77">
        <f>E327+F327+G327</f>
        <v>37029</v>
      </c>
      <c r="I327" s="77"/>
      <c r="J327" s="77"/>
      <c r="K327" s="77">
        <v>37030</v>
      </c>
      <c r="L327" s="77">
        <f>I327+J327+K327</f>
        <v>37030</v>
      </c>
      <c r="M327" s="77"/>
      <c r="N327" s="77"/>
      <c r="O327" s="77"/>
      <c r="P327" s="77">
        <f>M327+N327+O327</f>
        <v>0</v>
      </c>
      <c r="Q327" s="77"/>
      <c r="R327" s="77"/>
      <c r="S327" s="77"/>
      <c r="T327" s="77">
        <f aca="true" t="shared" si="156" ref="T327:T334">Q327+R327+S327</f>
        <v>0</v>
      </c>
    </row>
    <row r="328" spans="1:20" s="22" customFormat="1" ht="15">
      <c r="A328" s="14"/>
      <c r="B328" s="14" t="s">
        <v>93</v>
      </c>
      <c r="C328" s="14">
        <v>144</v>
      </c>
      <c r="D328" s="26">
        <f t="shared" si="150"/>
        <v>0</v>
      </c>
      <c r="E328" s="27"/>
      <c r="F328" s="27"/>
      <c r="G328" s="27"/>
      <c r="H328" s="77">
        <f aca="true" t="shared" si="157" ref="H328:H334">E328+F328+G328</f>
        <v>0</v>
      </c>
      <c r="I328" s="77"/>
      <c r="J328" s="77"/>
      <c r="K328" s="77"/>
      <c r="L328" s="77">
        <f aca="true" t="shared" si="158" ref="L328:L334">I328+J328+K328</f>
        <v>0</v>
      </c>
      <c r="M328" s="77"/>
      <c r="N328" s="77"/>
      <c r="O328" s="77"/>
      <c r="P328" s="77">
        <f aca="true" t="shared" si="159" ref="P328:P334">M328+N328+O328</f>
        <v>0</v>
      </c>
      <c r="Q328" s="77"/>
      <c r="R328" s="77"/>
      <c r="S328" s="77"/>
      <c r="T328" s="77">
        <f t="shared" si="156"/>
        <v>0</v>
      </c>
    </row>
    <row r="329" spans="1:20" s="22" customFormat="1" ht="15">
      <c r="A329" s="14"/>
      <c r="B329" s="14" t="s">
        <v>94</v>
      </c>
      <c r="C329" s="14">
        <v>145</v>
      </c>
      <c r="D329" s="26">
        <f t="shared" si="150"/>
        <v>0</v>
      </c>
      <c r="E329" s="27"/>
      <c r="F329" s="27"/>
      <c r="G329" s="27"/>
      <c r="H329" s="77">
        <f t="shared" si="157"/>
        <v>0</v>
      </c>
      <c r="I329" s="77"/>
      <c r="J329" s="77"/>
      <c r="K329" s="77"/>
      <c r="L329" s="77">
        <f t="shared" si="158"/>
        <v>0</v>
      </c>
      <c r="M329" s="77"/>
      <c r="N329" s="77"/>
      <c r="O329" s="77"/>
      <c r="P329" s="77">
        <f t="shared" si="159"/>
        <v>0</v>
      </c>
      <c r="Q329" s="77"/>
      <c r="R329" s="77"/>
      <c r="S329" s="77"/>
      <c r="T329" s="77">
        <f t="shared" si="156"/>
        <v>0</v>
      </c>
    </row>
    <row r="330" spans="1:20" s="22" customFormat="1" ht="15">
      <c r="A330" s="14"/>
      <c r="B330" s="14" t="s">
        <v>95</v>
      </c>
      <c r="C330" s="14">
        <v>146</v>
      </c>
      <c r="D330" s="26">
        <f t="shared" si="150"/>
        <v>0</v>
      </c>
      <c r="E330" s="27"/>
      <c r="F330" s="27"/>
      <c r="G330" s="27"/>
      <c r="H330" s="77">
        <f t="shared" si="157"/>
        <v>0</v>
      </c>
      <c r="I330" s="77"/>
      <c r="J330" s="77"/>
      <c r="K330" s="77"/>
      <c r="L330" s="77">
        <f t="shared" si="158"/>
        <v>0</v>
      </c>
      <c r="M330" s="77"/>
      <c r="N330" s="77"/>
      <c r="O330" s="77"/>
      <c r="P330" s="77">
        <f t="shared" si="159"/>
        <v>0</v>
      </c>
      <c r="Q330" s="77"/>
      <c r="R330" s="77"/>
      <c r="S330" s="77"/>
      <c r="T330" s="77">
        <f t="shared" si="156"/>
        <v>0</v>
      </c>
    </row>
    <row r="331" spans="1:20" s="22" customFormat="1" ht="15">
      <c r="A331" s="14"/>
      <c r="B331" s="14" t="s">
        <v>96</v>
      </c>
      <c r="C331" s="14">
        <v>147</v>
      </c>
      <c r="D331" s="26">
        <f t="shared" si="150"/>
        <v>0</v>
      </c>
      <c r="E331" s="27"/>
      <c r="F331" s="27"/>
      <c r="G331" s="27"/>
      <c r="H331" s="77">
        <f t="shared" si="157"/>
        <v>0</v>
      </c>
      <c r="I331" s="77"/>
      <c r="J331" s="77"/>
      <c r="K331" s="77"/>
      <c r="L331" s="77">
        <f t="shared" si="158"/>
        <v>0</v>
      </c>
      <c r="M331" s="77"/>
      <c r="N331" s="77"/>
      <c r="O331" s="77"/>
      <c r="P331" s="77">
        <f t="shared" si="159"/>
        <v>0</v>
      </c>
      <c r="Q331" s="77"/>
      <c r="R331" s="77"/>
      <c r="S331" s="77"/>
      <c r="T331" s="77">
        <f t="shared" si="156"/>
        <v>0</v>
      </c>
    </row>
    <row r="332" spans="1:20" s="22" customFormat="1" ht="15">
      <c r="A332" s="14"/>
      <c r="B332" s="14" t="s">
        <v>97</v>
      </c>
      <c r="C332" s="14">
        <v>148</v>
      </c>
      <c r="D332" s="26">
        <f t="shared" si="150"/>
        <v>0</v>
      </c>
      <c r="E332" s="27"/>
      <c r="F332" s="27"/>
      <c r="G332" s="27"/>
      <c r="H332" s="77">
        <f t="shared" si="157"/>
        <v>0</v>
      </c>
      <c r="I332" s="77"/>
      <c r="J332" s="77"/>
      <c r="K332" s="77"/>
      <c r="L332" s="77">
        <f t="shared" si="158"/>
        <v>0</v>
      </c>
      <c r="M332" s="77"/>
      <c r="N332" s="77"/>
      <c r="O332" s="77"/>
      <c r="P332" s="77">
        <f t="shared" si="159"/>
        <v>0</v>
      </c>
      <c r="Q332" s="77"/>
      <c r="R332" s="77"/>
      <c r="S332" s="77"/>
      <c r="T332" s="77">
        <f t="shared" si="156"/>
        <v>0</v>
      </c>
    </row>
    <row r="333" spans="1:20" s="22" customFormat="1" ht="15">
      <c r="A333" s="14"/>
      <c r="B333" s="14" t="s">
        <v>98</v>
      </c>
      <c r="C333" s="14">
        <v>149</v>
      </c>
      <c r="D333" s="26">
        <f t="shared" si="150"/>
        <v>0</v>
      </c>
      <c r="E333" s="27"/>
      <c r="F333" s="27"/>
      <c r="G333" s="27"/>
      <c r="H333" s="77">
        <f t="shared" si="157"/>
        <v>0</v>
      </c>
      <c r="I333" s="77"/>
      <c r="J333" s="77"/>
      <c r="K333" s="77"/>
      <c r="L333" s="77">
        <f t="shared" si="158"/>
        <v>0</v>
      </c>
      <c r="M333" s="77"/>
      <c r="N333" s="77"/>
      <c r="O333" s="77"/>
      <c r="P333" s="77">
        <f t="shared" si="159"/>
        <v>0</v>
      </c>
      <c r="Q333" s="77"/>
      <c r="R333" s="77"/>
      <c r="S333" s="77"/>
      <c r="T333" s="77">
        <f t="shared" si="156"/>
        <v>0</v>
      </c>
    </row>
    <row r="334" spans="1:20" s="22" customFormat="1" ht="15">
      <c r="A334" s="14"/>
      <c r="B334" s="14" t="s">
        <v>99</v>
      </c>
      <c r="C334" s="14">
        <v>150</v>
      </c>
      <c r="D334" s="26">
        <f t="shared" si="150"/>
        <v>0</v>
      </c>
      <c r="E334" s="27"/>
      <c r="F334" s="27"/>
      <c r="G334" s="27"/>
      <c r="H334" s="77">
        <f t="shared" si="157"/>
        <v>0</v>
      </c>
      <c r="I334" s="77"/>
      <c r="J334" s="77"/>
      <c r="K334" s="77"/>
      <c r="L334" s="77">
        <f t="shared" si="158"/>
        <v>0</v>
      </c>
      <c r="M334" s="77"/>
      <c r="N334" s="77"/>
      <c r="O334" s="77"/>
      <c r="P334" s="77">
        <f t="shared" si="159"/>
        <v>0</v>
      </c>
      <c r="Q334" s="77"/>
      <c r="R334" s="77"/>
      <c r="S334" s="77"/>
      <c r="T334" s="77">
        <f t="shared" si="156"/>
        <v>0</v>
      </c>
    </row>
    <row r="335" spans="1:20" s="22" customFormat="1" ht="15.75">
      <c r="A335" s="9" t="s">
        <v>100</v>
      </c>
      <c r="B335" s="9" t="s">
        <v>101</v>
      </c>
      <c r="C335" s="9">
        <v>181</v>
      </c>
      <c r="D335" s="25">
        <f>D336+D337+D338</f>
        <v>0</v>
      </c>
      <c r="E335" s="25">
        <f aca="true" t="shared" si="160" ref="E335:T335">E336+E337+E338</f>
        <v>0</v>
      </c>
      <c r="F335" s="25">
        <f t="shared" si="160"/>
        <v>0</v>
      </c>
      <c r="G335" s="25">
        <f t="shared" si="160"/>
        <v>0</v>
      </c>
      <c r="H335" s="58">
        <f t="shared" si="160"/>
        <v>0</v>
      </c>
      <c r="I335" s="58">
        <f t="shared" si="160"/>
        <v>0</v>
      </c>
      <c r="J335" s="58">
        <f t="shared" si="160"/>
        <v>0</v>
      </c>
      <c r="K335" s="58">
        <f t="shared" si="160"/>
        <v>0</v>
      </c>
      <c r="L335" s="58">
        <f t="shared" si="160"/>
        <v>0</v>
      </c>
      <c r="M335" s="58">
        <f t="shared" si="160"/>
        <v>0</v>
      </c>
      <c r="N335" s="58">
        <f t="shared" si="160"/>
        <v>0</v>
      </c>
      <c r="O335" s="58">
        <f t="shared" si="160"/>
        <v>0</v>
      </c>
      <c r="P335" s="58">
        <f t="shared" si="160"/>
        <v>0</v>
      </c>
      <c r="Q335" s="58">
        <f t="shared" si="160"/>
        <v>0</v>
      </c>
      <c r="R335" s="58">
        <f t="shared" si="160"/>
        <v>0</v>
      </c>
      <c r="S335" s="58">
        <f t="shared" si="160"/>
        <v>0</v>
      </c>
      <c r="T335" s="58">
        <f t="shared" si="160"/>
        <v>0</v>
      </c>
    </row>
    <row r="336" spans="1:20" s="22" customFormat="1" ht="15">
      <c r="A336" s="14"/>
      <c r="B336" s="14" t="s">
        <v>102</v>
      </c>
      <c r="C336" s="14">
        <v>116</v>
      </c>
      <c r="D336" s="26">
        <f t="shared" si="150"/>
        <v>0</v>
      </c>
      <c r="E336" s="27"/>
      <c r="F336" s="27"/>
      <c r="G336" s="27"/>
      <c r="H336" s="77">
        <f>E336+F336+G336</f>
        <v>0</v>
      </c>
      <c r="I336" s="77"/>
      <c r="J336" s="77"/>
      <c r="K336" s="77"/>
      <c r="L336" s="77">
        <f>I336+J336+K336</f>
        <v>0</v>
      </c>
      <c r="M336" s="77"/>
      <c r="N336" s="77"/>
      <c r="O336" s="77"/>
      <c r="P336" s="77">
        <f>M336+N336+O336</f>
        <v>0</v>
      </c>
      <c r="Q336" s="77"/>
      <c r="R336" s="77"/>
      <c r="S336" s="77"/>
      <c r="T336" s="77">
        <f>Q336+R336+S336</f>
        <v>0</v>
      </c>
    </row>
    <row r="337" spans="1:20" s="22" customFormat="1" ht="15">
      <c r="A337" s="14"/>
      <c r="B337" s="14" t="s">
        <v>103</v>
      </c>
      <c r="C337" s="14">
        <v>118</v>
      </c>
      <c r="D337" s="26">
        <f t="shared" si="150"/>
        <v>0</v>
      </c>
      <c r="E337" s="27"/>
      <c r="F337" s="27"/>
      <c r="G337" s="27"/>
      <c r="H337" s="77">
        <f>E337+F337+G337</f>
        <v>0</v>
      </c>
      <c r="I337" s="77"/>
      <c r="J337" s="77"/>
      <c r="K337" s="77"/>
      <c r="L337" s="77">
        <f>I337+J337+K337</f>
        <v>0</v>
      </c>
      <c r="M337" s="77"/>
      <c r="N337" s="77"/>
      <c r="O337" s="77"/>
      <c r="P337" s="77">
        <f>M337+N337+O337</f>
        <v>0</v>
      </c>
      <c r="Q337" s="77"/>
      <c r="R337" s="77"/>
      <c r="S337" s="77"/>
      <c r="T337" s="77">
        <f>Q337+R337+S337</f>
        <v>0</v>
      </c>
    </row>
    <row r="338" spans="1:20" s="22" customFormat="1" ht="15">
      <c r="A338" s="14"/>
      <c r="B338" s="14" t="s">
        <v>104</v>
      </c>
      <c r="C338" s="14">
        <v>151</v>
      </c>
      <c r="D338" s="26">
        <f t="shared" si="150"/>
        <v>0</v>
      </c>
      <c r="E338" s="27"/>
      <c r="F338" s="27"/>
      <c r="G338" s="27"/>
      <c r="H338" s="77">
        <f>E338+F338+G338</f>
        <v>0</v>
      </c>
      <c r="I338" s="77"/>
      <c r="J338" s="77"/>
      <c r="K338" s="77"/>
      <c r="L338" s="77">
        <f>I338+J338+K338</f>
        <v>0</v>
      </c>
      <c r="M338" s="77"/>
      <c r="N338" s="77"/>
      <c r="O338" s="77"/>
      <c r="P338" s="77">
        <f>M338+N338+O338</f>
        <v>0</v>
      </c>
      <c r="Q338" s="77"/>
      <c r="R338" s="77"/>
      <c r="S338" s="77"/>
      <c r="T338" s="77">
        <f>Q338+R338+S338</f>
        <v>0</v>
      </c>
    </row>
    <row r="339" spans="1:20" s="22" customFormat="1" ht="15.75">
      <c r="A339" s="9" t="s">
        <v>105</v>
      </c>
      <c r="B339" s="9" t="s">
        <v>106</v>
      </c>
      <c r="C339" s="9"/>
      <c r="D339" s="25">
        <f>D340+D341+D342+D343+D344+D345+D346</f>
        <v>35722</v>
      </c>
      <c r="E339" s="25">
        <f aca="true" t="shared" si="161" ref="E339:T339">E340+E341+E342+E343+E344+E345+E346</f>
        <v>0</v>
      </c>
      <c r="F339" s="25">
        <f t="shared" si="161"/>
        <v>0</v>
      </c>
      <c r="G339" s="25">
        <f t="shared" si="161"/>
        <v>0</v>
      </c>
      <c r="H339" s="58">
        <f t="shared" si="161"/>
        <v>0</v>
      </c>
      <c r="I339" s="58">
        <f t="shared" si="161"/>
        <v>0</v>
      </c>
      <c r="J339" s="58">
        <f t="shared" si="161"/>
        <v>0</v>
      </c>
      <c r="K339" s="58">
        <f t="shared" si="161"/>
        <v>0</v>
      </c>
      <c r="L339" s="58">
        <f t="shared" si="161"/>
        <v>0</v>
      </c>
      <c r="M339" s="58">
        <f t="shared" si="161"/>
        <v>0</v>
      </c>
      <c r="N339" s="58">
        <f t="shared" si="161"/>
        <v>35722</v>
      </c>
      <c r="O339" s="58">
        <f t="shared" si="161"/>
        <v>0</v>
      </c>
      <c r="P339" s="58">
        <f t="shared" si="161"/>
        <v>35722</v>
      </c>
      <c r="Q339" s="58">
        <f t="shared" si="161"/>
        <v>0</v>
      </c>
      <c r="R339" s="58">
        <f t="shared" si="161"/>
        <v>0</v>
      </c>
      <c r="S339" s="58">
        <f t="shared" si="161"/>
        <v>0</v>
      </c>
      <c r="T339" s="58">
        <f t="shared" si="161"/>
        <v>0</v>
      </c>
    </row>
    <row r="340" spans="1:20" s="22" customFormat="1" ht="15">
      <c r="A340" s="14"/>
      <c r="B340" s="14" t="s">
        <v>107</v>
      </c>
      <c r="C340" s="14">
        <v>117</v>
      </c>
      <c r="D340" s="26">
        <f t="shared" si="150"/>
        <v>0</v>
      </c>
      <c r="E340" s="27"/>
      <c r="F340" s="27"/>
      <c r="G340" s="27"/>
      <c r="H340" s="77">
        <f aca="true" t="shared" si="162" ref="H340:H346">E340+F340+G340</f>
        <v>0</v>
      </c>
      <c r="I340" s="77"/>
      <c r="J340" s="77"/>
      <c r="K340" s="77"/>
      <c r="L340" s="77">
        <f aca="true" t="shared" si="163" ref="L340:L346">I340+J340+K340</f>
        <v>0</v>
      </c>
      <c r="M340" s="77"/>
      <c r="N340" s="77"/>
      <c r="O340" s="77"/>
      <c r="P340" s="77">
        <f aca="true" t="shared" si="164" ref="P340:P346">M340+N340+O340</f>
        <v>0</v>
      </c>
      <c r="Q340" s="77"/>
      <c r="R340" s="77"/>
      <c r="S340" s="77"/>
      <c r="T340" s="77">
        <f aca="true" t="shared" si="165" ref="T340:T346">Q340+R340+S340</f>
        <v>0</v>
      </c>
    </row>
    <row r="341" spans="1:20" s="22" customFormat="1" ht="15">
      <c r="A341" s="14"/>
      <c r="B341" s="14" t="s">
        <v>108</v>
      </c>
      <c r="C341" s="14">
        <v>119</v>
      </c>
      <c r="D341" s="26">
        <f t="shared" si="150"/>
        <v>0</v>
      </c>
      <c r="E341" s="27"/>
      <c r="F341" s="27"/>
      <c r="G341" s="27"/>
      <c r="H341" s="77">
        <f t="shared" si="162"/>
        <v>0</v>
      </c>
      <c r="I341" s="77"/>
      <c r="J341" s="77"/>
      <c r="K341" s="77"/>
      <c r="L341" s="77">
        <f t="shared" si="163"/>
        <v>0</v>
      </c>
      <c r="M341" s="77"/>
      <c r="N341" s="77"/>
      <c r="O341" s="77"/>
      <c r="P341" s="77">
        <f t="shared" si="164"/>
        <v>0</v>
      </c>
      <c r="Q341" s="77"/>
      <c r="R341" s="77"/>
      <c r="S341" s="77"/>
      <c r="T341" s="77">
        <f t="shared" si="165"/>
        <v>0</v>
      </c>
    </row>
    <row r="342" spans="1:20" s="22" customFormat="1" ht="15">
      <c r="A342" s="14"/>
      <c r="B342" s="14" t="s">
        <v>109</v>
      </c>
      <c r="C342" s="14">
        <v>120</v>
      </c>
      <c r="D342" s="26">
        <f t="shared" si="150"/>
        <v>0</v>
      </c>
      <c r="E342" s="27"/>
      <c r="F342" s="27"/>
      <c r="G342" s="27"/>
      <c r="H342" s="77">
        <f t="shared" si="162"/>
        <v>0</v>
      </c>
      <c r="I342" s="77"/>
      <c r="J342" s="77"/>
      <c r="K342" s="77"/>
      <c r="L342" s="77">
        <f t="shared" si="163"/>
        <v>0</v>
      </c>
      <c r="M342" s="77"/>
      <c r="N342" s="77"/>
      <c r="O342" s="77"/>
      <c r="P342" s="77">
        <f t="shared" si="164"/>
        <v>0</v>
      </c>
      <c r="Q342" s="77"/>
      <c r="R342" s="77"/>
      <c r="S342" s="77"/>
      <c r="T342" s="77">
        <f t="shared" si="165"/>
        <v>0</v>
      </c>
    </row>
    <row r="343" spans="1:20" s="22" customFormat="1" ht="15">
      <c r="A343" s="14"/>
      <c r="B343" s="14" t="s">
        <v>131</v>
      </c>
      <c r="C343" s="14">
        <v>121</v>
      </c>
      <c r="D343" s="26">
        <f t="shared" si="150"/>
        <v>0</v>
      </c>
      <c r="E343" s="27"/>
      <c r="F343" s="27"/>
      <c r="G343" s="27"/>
      <c r="H343" s="77">
        <f>E343+F343+G343</f>
        <v>0</v>
      </c>
      <c r="I343" s="77"/>
      <c r="J343" s="77"/>
      <c r="K343" s="77"/>
      <c r="L343" s="77">
        <f t="shared" si="163"/>
        <v>0</v>
      </c>
      <c r="M343" s="77"/>
      <c r="N343" s="77"/>
      <c r="O343" s="77"/>
      <c r="P343" s="77">
        <f t="shared" si="164"/>
        <v>0</v>
      </c>
      <c r="Q343" s="77"/>
      <c r="R343" s="77"/>
      <c r="S343" s="77"/>
      <c r="T343" s="77">
        <f>Q343+R343+S343</f>
        <v>0</v>
      </c>
    </row>
    <row r="344" spans="1:20" s="22" customFormat="1" ht="15">
      <c r="A344" s="14"/>
      <c r="B344" s="14" t="s">
        <v>111</v>
      </c>
      <c r="C344" s="14">
        <v>112</v>
      </c>
      <c r="D344" s="26">
        <f t="shared" si="150"/>
        <v>35722</v>
      </c>
      <c r="E344" s="27"/>
      <c r="F344" s="27"/>
      <c r="G344" s="27"/>
      <c r="H344" s="77">
        <f>E344+F344+G344</f>
        <v>0</v>
      </c>
      <c r="I344" s="77"/>
      <c r="J344" s="77"/>
      <c r="K344" s="77"/>
      <c r="L344" s="77">
        <f t="shared" si="163"/>
        <v>0</v>
      </c>
      <c r="M344" s="77"/>
      <c r="N344" s="77">
        <v>35722</v>
      </c>
      <c r="O344" s="77"/>
      <c r="P344" s="77">
        <f t="shared" si="164"/>
        <v>35722</v>
      </c>
      <c r="Q344" s="77"/>
      <c r="R344" s="77"/>
      <c r="S344" s="77"/>
      <c r="T344" s="77">
        <f>Q344+R344+S344</f>
        <v>0</v>
      </c>
    </row>
    <row r="345" spans="1:20" s="22" customFormat="1" ht="15">
      <c r="A345" s="14"/>
      <c r="B345" s="14" t="s">
        <v>112</v>
      </c>
      <c r="C345" s="14">
        <v>122</v>
      </c>
      <c r="D345" s="26">
        <f t="shared" si="150"/>
        <v>0</v>
      </c>
      <c r="E345" s="27"/>
      <c r="F345" s="27"/>
      <c r="G345" s="27"/>
      <c r="H345" s="77">
        <f t="shared" si="162"/>
        <v>0</v>
      </c>
      <c r="I345" s="77"/>
      <c r="J345" s="77"/>
      <c r="K345" s="77"/>
      <c r="L345" s="77">
        <f t="shared" si="163"/>
        <v>0</v>
      </c>
      <c r="M345" s="77"/>
      <c r="N345" s="77"/>
      <c r="O345" s="77"/>
      <c r="P345" s="77">
        <f t="shared" si="164"/>
        <v>0</v>
      </c>
      <c r="Q345" s="77"/>
      <c r="R345" s="77"/>
      <c r="S345" s="77"/>
      <c r="T345" s="77">
        <f t="shared" si="165"/>
        <v>0</v>
      </c>
    </row>
    <row r="346" spans="1:20" s="22" customFormat="1" ht="15">
      <c r="A346" s="14"/>
      <c r="B346" s="14" t="s">
        <v>113</v>
      </c>
      <c r="C346" s="14">
        <v>123</v>
      </c>
      <c r="D346" s="26">
        <f t="shared" si="150"/>
        <v>0</v>
      </c>
      <c r="E346" s="27"/>
      <c r="F346" s="27"/>
      <c r="G346" s="27"/>
      <c r="H346" s="77">
        <f t="shared" si="162"/>
        <v>0</v>
      </c>
      <c r="I346" s="77"/>
      <c r="J346" s="77"/>
      <c r="K346" s="77"/>
      <c r="L346" s="77">
        <f t="shared" si="163"/>
        <v>0</v>
      </c>
      <c r="M346" s="77"/>
      <c r="N346" s="77"/>
      <c r="O346" s="77"/>
      <c r="P346" s="77">
        <f t="shared" si="164"/>
        <v>0</v>
      </c>
      <c r="Q346" s="77"/>
      <c r="R346" s="77"/>
      <c r="S346" s="77"/>
      <c r="T346" s="77">
        <f t="shared" si="165"/>
        <v>0</v>
      </c>
    </row>
    <row r="347" spans="1:20" s="22" customFormat="1" ht="15.75">
      <c r="A347" s="9"/>
      <c r="B347" s="9" t="s">
        <v>114</v>
      </c>
      <c r="C347" s="9"/>
      <c r="D347" s="25">
        <f>D273+D335+D339</f>
        <v>27831878</v>
      </c>
      <c r="E347" s="25">
        <f>E273+E335+E339</f>
        <v>3344381</v>
      </c>
      <c r="F347" s="25">
        <f aca="true" t="shared" si="166" ref="F347:T347">F273+F335+F339</f>
        <v>3735924</v>
      </c>
      <c r="G347" s="25">
        <f t="shared" si="166"/>
        <v>3455985</v>
      </c>
      <c r="H347" s="58">
        <f t="shared" si="166"/>
        <v>10536290</v>
      </c>
      <c r="I347" s="58">
        <f t="shared" si="166"/>
        <v>3419981</v>
      </c>
      <c r="J347" s="58">
        <f t="shared" si="166"/>
        <v>10839844</v>
      </c>
      <c r="K347" s="58">
        <f t="shared" si="166"/>
        <v>218652</v>
      </c>
      <c r="L347" s="58">
        <f t="shared" si="166"/>
        <v>14478477</v>
      </c>
      <c r="M347" s="58">
        <f t="shared" si="166"/>
        <v>288487</v>
      </c>
      <c r="N347" s="58">
        <f t="shared" si="166"/>
        <v>359975</v>
      </c>
      <c r="O347" s="58">
        <f t="shared" si="166"/>
        <v>1523521</v>
      </c>
      <c r="P347" s="58">
        <f t="shared" si="166"/>
        <v>2171983</v>
      </c>
      <c r="Q347" s="58">
        <f t="shared" si="166"/>
        <v>164164</v>
      </c>
      <c r="R347" s="58">
        <f t="shared" si="166"/>
        <v>253678</v>
      </c>
      <c r="S347" s="58">
        <f t="shared" si="166"/>
        <v>227286</v>
      </c>
      <c r="T347" s="58">
        <f t="shared" si="166"/>
        <v>645128</v>
      </c>
    </row>
    <row r="348" spans="3:20" ht="15">
      <c r="C348" s="1" t="s">
        <v>135</v>
      </c>
      <c r="D348" s="18">
        <f>D347-D275-D282-D288</f>
        <v>358629</v>
      </c>
      <c r="E348" s="18">
        <f aca="true" t="shared" si="167" ref="E348:T348">E347-E275-E282-E288</f>
        <v>0</v>
      </c>
      <c r="F348" s="18">
        <f t="shared" si="167"/>
        <v>66953</v>
      </c>
      <c r="G348" s="18">
        <f t="shared" si="167"/>
        <v>0</v>
      </c>
      <c r="H348" s="70">
        <f t="shared" si="167"/>
        <v>66953</v>
      </c>
      <c r="I348" s="70">
        <f t="shared" si="167"/>
        <v>0</v>
      </c>
      <c r="J348" s="70">
        <f t="shared" si="167"/>
        <v>78888</v>
      </c>
      <c r="K348" s="70">
        <f t="shared" si="167"/>
        <v>37030</v>
      </c>
      <c r="L348" s="70">
        <f t="shared" si="167"/>
        <v>115918</v>
      </c>
      <c r="M348" s="70">
        <f t="shared" si="167"/>
        <v>0</v>
      </c>
      <c r="N348" s="70">
        <f t="shared" si="167"/>
        <v>118776</v>
      </c>
      <c r="O348" s="70">
        <f t="shared" si="167"/>
        <v>29925</v>
      </c>
      <c r="P348" s="70">
        <f t="shared" si="167"/>
        <v>148701</v>
      </c>
      <c r="Q348" s="70">
        <f t="shared" si="167"/>
        <v>0</v>
      </c>
      <c r="R348" s="70">
        <f t="shared" si="167"/>
        <v>27057</v>
      </c>
      <c r="S348" s="70">
        <f t="shared" si="167"/>
        <v>0</v>
      </c>
      <c r="T348" s="70">
        <f t="shared" si="167"/>
        <v>27057</v>
      </c>
    </row>
    <row r="349" spans="1:20" s="22" customFormat="1" ht="15">
      <c r="A349" s="19" t="s">
        <v>118</v>
      </c>
      <c r="B349" s="19"/>
      <c r="C349" s="2"/>
      <c r="D349" s="28"/>
      <c r="E349" s="29"/>
      <c r="F349" s="29"/>
      <c r="G349" s="29"/>
      <c r="H349" s="78"/>
      <c r="I349" s="78"/>
      <c r="J349" s="78">
        <f>J347-J288</f>
        <v>10734728</v>
      </c>
      <c r="K349" s="78"/>
      <c r="L349" s="78"/>
      <c r="M349" s="78"/>
      <c r="N349" s="78"/>
      <c r="O349" s="78"/>
      <c r="P349" s="78"/>
      <c r="Q349" s="78"/>
      <c r="R349" s="78"/>
      <c r="S349" s="78"/>
      <c r="T349" s="78"/>
    </row>
    <row r="350" spans="1:20" s="22" customFormat="1" ht="15">
      <c r="A350" s="5" t="s">
        <v>119</v>
      </c>
      <c r="B350" s="5"/>
      <c r="C350" s="2"/>
      <c r="D350" s="3"/>
      <c r="E350" s="1"/>
      <c r="F350" s="29"/>
      <c r="G350" s="29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</row>
    <row r="351" spans="1:20" s="22" customFormat="1" ht="15">
      <c r="A351" s="30"/>
      <c r="B351" s="30"/>
      <c r="C351" s="31"/>
      <c r="D351" s="32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</row>
    <row r="352" spans="1:20" s="22" customFormat="1" ht="15">
      <c r="A352" s="30"/>
      <c r="B352" s="30"/>
      <c r="C352" s="31"/>
      <c r="D352" s="32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</row>
    <row r="353" spans="1:20" s="22" customFormat="1" ht="15.75">
      <c r="A353" s="5" t="s">
        <v>115</v>
      </c>
      <c r="B353" s="1"/>
      <c r="C353" s="1"/>
      <c r="D353" s="1"/>
      <c r="E353" s="4"/>
      <c r="F353" s="1"/>
      <c r="G353" s="1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</row>
    <row r="354" spans="1:20" s="22" customFormat="1" ht="15.75">
      <c r="A354" s="5" t="s">
        <v>116</v>
      </c>
      <c r="B354" s="1"/>
      <c r="C354" s="1"/>
      <c r="D354" s="1"/>
      <c r="E354" s="4"/>
      <c r="F354" s="1"/>
      <c r="G354" s="1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</row>
    <row r="355" spans="1:20" s="22" customFormat="1" ht="15.75">
      <c r="A355" s="5" t="s">
        <v>117</v>
      </c>
      <c r="B355" s="1"/>
      <c r="C355" s="1"/>
      <c r="D355" s="1"/>
      <c r="E355" s="4"/>
      <c r="F355" s="1"/>
      <c r="G355" s="1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</row>
    <row r="356" spans="1:20" s="22" customFormat="1" ht="15.75">
      <c r="A356" s="1"/>
      <c r="B356" s="1"/>
      <c r="C356" s="1"/>
      <c r="D356" s="1"/>
      <c r="E356" s="4"/>
      <c r="F356" s="1"/>
      <c r="G356" s="1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</row>
    <row r="357" spans="1:20" s="22" customFormat="1" ht="15.75">
      <c r="A357" s="4" t="s">
        <v>122</v>
      </c>
      <c r="B357" s="4" t="s">
        <v>146</v>
      </c>
      <c r="C357" s="1"/>
      <c r="D357" s="1"/>
      <c r="E357" s="4"/>
      <c r="F357" s="1"/>
      <c r="G357" s="1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</row>
    <row r="358" spans="1:20" s="22" customFormat="1" ht="15.75">
      <c r="A358" s="23"/>
      <c r="B358" s="1"/>
      <c r="C358" s="1"/>
      <c r="D358" s="1"/>
      <c r="E358" s="1"/>
      <c r="F358" s="1"/>
      <c r="G358" s="1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49" t="s">
        <v>120</v>
      </c>
      <c r="T358" s="65"/>
    </row>
    <row r="359" spans="1:20" ht="21" customHeight="1">
      <c r="A359" s="126" t="s">
        <v>1</v>
      </c>
      <c r="B359" s="115" t="s">
        <v>2</v>
      </c>
      <c r="C359" s="117" t="s">
        <v>3</v>
      </c>
      <c r="D359" s="119" t="s">
        <v>142</v>
      </c>
      <c r="E359" s="121" t="s">
        <v>4</v>
      </c>
      <c r="F359" s="121" t="s">
        <v>5</v>
      </c>
      <c r="G359" s="121" t="s">
        <v>6</v>
      </c>
      <c r="H359" s="123" t="s">
        <v>7</v>
      </c>
      <c r="I359" s="125" t="s">
        <v>8</v>
      </c>
      <c r="J359" s="125" t="s">
        <v>9</v>
      </c>
      <c r="K359" s="125" t="s">
        <v>10</v>
      </c>
      <c r="L359" s="123" t="s">
        <v>11</v>
      </c>
      <c r="M359" s="125" t="s">
        <v>12</v>
      </c>
      <c r="N359" s="125" t="s">
        <v>13</v>
      </c>
      <c r="O359" s="125" t="s">
        <v>14</v>
      </c>
      <c r="P359" s="123" t="s">
        <v>15</v>
      </c>
      <c r="Q359" s="125" t="s">
        <v>16</v>
      </c>
      <c r="R359" s="125" t="s">
        <v>17</v>
      </c>
      <c r="S359" s="125" t="s">
        <v>18</v>
      </c>
      <c r="T359" s="123" t="s">
        <v>19</v>
      </c>
    </row>
    <row r="360" spans="1:20" ht="11.25" customHeight="1">
      <c r="A360" s="126"/>
      <c r="B360" s="116"/>
      <c r="C360" s="118"/>
      <c r="D360" s="120"/>
      <c r="E360" s="122"/>
      <c r="F360" s="122"/>
      <c r="G360" s="122"/>
      <c r="H360" s="124"/>
      <c r="I360" s="123"/>
      <c r="J360" s="123"/>
      <c r="K360" s="123"/>
      <c r="L360" s="124"/>
      <c r="M360" s="123"/>
      <c r="N360" s="123"/>
      <c r="O360" s="123"/>
      <c r="P360" s="124"/>
      <c r="Q360" s="123"/>
      <c r="R360" s="123"/>
      <c r="S360" s="123"/>
      <c r="T360" s="124"/>
    </row>
    <row r="361" spans="1:20" s="22" customFormat="1" ht="15.75">
      <c r="A361" s="6" t="s">
        <v>20</v>
      </c>
      <c r="B361" s="7"/>
      <c r="C361" s="8">
        <v>200</v>
      </c>
      <c r="D361" s="33">
        <f>D362+D371+D404+D405+D406+D407+D414</f>
        <v>2394606</v>
      </c>
      <c r="E361" s="33">
        <f aca="true" t="shared" si="168" ref="E361:T361">E362+E371+E404+E405+E406+E407+E414</f>
        <v>199551</v>
      </c>
      <c r="F361" s="33">
        <f t="shared" si="168"/>
        <v>199551</v>
      </c>
      <c r="G361" s="33">
        <f>G362+G371+G404+G405+G406+G407+G414</f>
        <v>199551</v>
      </c>
      <c r="H361" s="80">
        <f t="shared" si="168"/>
        <v>598653</v>
      </c>
      <c r="I361" s="80">
        <f t="shared" si="168"/>
        <v>199551</v>
      </c>
      <c r="J361" s="80">
        <f t="shared" si="168"/>
        <v>649053</v>
      </c>
      <c r="K361" s="80">
        <f t="shared" si="168"/>
        <v>0</v>
      </c>
      <c r="L361" s="80">
        <f t="shared" si="168"/>
        <v>848604</v>
      </c>
      <c r="M361" s="80">
        <f t="shared" si="168"/>
        <v>0</v>
      </c>
      <c r="N361" s="80">
        <f t="shared" si="168"/>
        <v>0</v>
      </c>
      <c r="O361" s="80">
        <f t="shared" si="168"/>
        <v>199551</v>
      </c>
      <c r="P361" s="80">
        <f t="shared" si="168"/>
        <v>199551</v>
      </c>
      <c r="Q361" s="80">
        <f t="shared" si="168"/>
        <v>348696</v>
      </c>
      <c r="R361" s="80">
        <f t="shared" si="168"/>
        <v>399102</v>
      </c>
      <c r="S361" s="80">
        <f t="shared" si="168"/>
        <v>0</v>
      </c>
      <c r="T361" s="80">
        <f t="shared" si="168"/>
        <v>747798</v>
      </c>
    </row>
    <row r="362" spans="1:20" s="22" customFormat="1" ht="15.75">
      <c r="A362" s="9" t="s">
        <v>21</v>
      </c>
      <c r="B362" s="9" t="s">
        <v>22</v>
      </c>
      <c r="C362" s="9"/>
      <c r="D362" s="21">
        <f>D363+D364+D370</f>
        <v>2394606</v>
      </c>
      <c r="E362" s="21">
        <f>E363+E364+E370</f>
        <v>199551</v>
      </c>
      <c r="F362" s="21">
        <f>F363+F364+F370</f>
        <v>199551</v>
      </c>
      <c r="G362" s="21">
        <f>G363+G364+G370</f>
        <v>199551</v>
      </c>
      <c r="H362" s="72">
        <f>E362+F362+G362</f>
        <v>598653</v>
      </c>
      <c r="I362" s="72">
        <f>I363+I364+I370</f>
        <v>199551</v>
      </c>
      <c r="J362" s="72">
        <f>J363+J364+J370</f>
        <v>649053</v>
      </c>
      <c r="K362" s="72">
        <f>K363+K364+K370</f>
        <v>0</v>
      </c>
      <c r="L362" s="72">
        <f>I362+J362+K362</f>
        <v>848604</v>
      </c>
      <c r="M362" s="72">
        <f>M363+M364+M370</f>
        <v>0</v>
      </c>
      <c r="N362" s="72">
        <f>N363+N364+N370</f>
        <v>0</v>
      </c>
      <c r="O362" s="72">
        <f>O363+O364+O370</f>
        <v>199551</v>
      </c>
      <c r="P362" s="72">
        <f>M362+N362+O362</f>
        <v>199551</v>
      </c>
      <c r="Q362" s="72">
        <f>Q363+Q364+Q370</f>
        <v>348696</v>
      </c>
      <c r="R362" s="72">
        <f>R363+R364+R370</f>
        <v>399102</v>
      </c>
      <c r="S362" s="72">
        <f>S363+S364+S370</f>
        <v>0</v>
      </c>
      <c r="T362" s="72">
        <f>Q362+R362+S362</f>
        <v>747798</v>
      </c>
    </row>
    <row r="363" spans="1:21" ht="15.75">
      <c r="A363" s="9" t="s">
        <v>23</v>
      </c>
      <c r="B363" s="9" t="s">
        <v>24</v>
      </c>
      <c r="C363" s="9"/>
      <c r="D363" s="11">
        <v>1839175</v>
      </c>
      <c r="E363" s="12">
        <v>153265</v>
      </c>
      <c r="F363" s="12">
        <v>153265</v>
      </c>
      <c r="G363" s="12">
        <v>153265</v>
      </c>
      <c r="H363" s="67">
        <f>E363+F363+G363</f>
        <v>459795</v>
      </c>
      <c r="I363" s="12">
        <v>153265</v>
      </c>
      <c r="J363" s="68">
        <v>498504</v>
      </c>
      <c r="K363" s="68"/>
      <c r="L363" s="67">
        <f>I363+J363+K363</f>
        <v>651769</v>
      </c>
      <c r="M363" s="68"/>
      <c r="N363" s="68"/>
      <c r="O363" s="12">
        <v>153265</v>
      </c>
      <c r="P363" s="67">
        <f>M363+N363+O363</f>
        <v>153265</v>
      </c>
      <c r="Q363" s="12">
        <f>153265+114551</f>
        <v>267816</v>
      </c>
      <c r="R363" s="68">
        <f>306530</f>
        <v>306530</v>
      </c>
      <c r="S363" s="68"/>
      <c r="T363" s="69">
        <f>Q363+R363+S363</f>
        <v>574346</v>
      </c>
      <c r="U363" s="13"/>
    </row>
    <row r="364" spans="1:20" ht="15.75">
      <c r="A364" s="9" t="s">
        <v>25</v>
      </c>
      <c r="B364" s="9" t="s">
        <v>26</v>
      </c>
      <c r="C364" s="9"/>
      <c r="D364" s="10">
        <f>D365+D366+D367+D369+D368</f>
        <v>0</v>
      </c>
      <c r="E364" s="10"/>
      <c r="F364" s="10"/>
      <c r="G364" s="10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</row>
    <row r="365" spans="1:20" ht="15.75">
      <c r="A365" s="14"/>
      <c r="B365" s="14" t="s">
        <v>27</v>
      </c>
      <c r="C365" s="14">
        <v>104</v>
      </c>
      <c r="D365" s="11">
        <f>H365+L365+P365+T365</f>
        <v>0</v>
      </c>
      <c r="E365" s="15"/>
      <c r="F365" s="15"/>
      <c r="G365" s="15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1:20" ht="15.75">
      <c r="A366" s="14"/>
      <c r="B366" s="14" t="s">
        <v>28</v>
      </c>
      <c r="C366" s="14">
        <v>101</v>
      </c>
      <c r="D366" s="11">
        <f>H366+L366+P366+T366</f>
        <v>0</v>
      </c>
      <c r="E366" s="15"/>
      <c r="F366" s="15"/>
      <c r="G366" s="15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1:20" ht="15.75">
      <c r="A367" s="14"/>
      <c r="B367" s="14" t="s">
        <v>29</v>
      </c>
      <c r="C367" s="14">
        <v>102</v>
      </c>
      <c r="D367" s="11">
        <f>H367+L367+P367+T367</f>
        <v>0</v>
      </c>
      <c r="E367" s="15"/>
      <c r="F367" s="15"/>
      <c r="G367" s="15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1:20" ht="15.75">
      <c r="A368" s="14"/>
      <c r="B368" s="14" t="s">
        <v>136</v>
      </c>
      <c r="C368" s="14"/>
      <c r="D368" s="15">
        <f>H368+L368+P368+T368</f>
        <v>0</v>
      </c>
      <c r="E368" s="16"/>
      <c r="F368" s="16"/>
      <c r="G368" s="16"/>
      <c r="H368" s="62"/>
      <c r="I368" s="63"/>
      <c r="J368" s="63"/>
      <c r="K368" s="63"/>
      <c r="L368" s="62"/>
      <c r="M368" s="63"/>
      <c r="N368" s="63"/>
      <c r="O368" s="63"/>
      <c r="P368" s="62"/>
      <c r="Q368" s="63"/>
      <c r="R368" s="63"/>
      <c r="S368" s="64"/>
      <c r="T368" s="64"/>
    </row>
    <row r="369" spans="1:20" ht="15.75">
      <c r="A369" s="14"/>
      <c r="B369" s="14" t="s">
        <v>30</v>
      </c>
      <c r="C369" s="14">
        <v>103</v>
      </c>
      <c r="D369" s="11">
        <f>H369+L369+P369+T369</f>
        <v>0</v>
      </c>
      <c r="E369" s="15"/>
      <c r="F369" s="15"/>
      <c r="G369" s="15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1:21" ht="15.75">
      <c r="A370" s="9" t="s">
        <v>31</v>
      </c>
      <c r="B370" s="9" t="s">
        <v>32</v>
      </c>
      <c r="C370" s="9"/>
      <c r="D370" s="11">
        <v>555431</v>
      </c>
      <c r="E370" s="12">
        <v>46286</v>
      </c>
      <c r="F370" s="12">
        <v>46286</v>
      </c>
      <c r="G370" s="12">
        <v>46286</v>
      </c>
      <c r="H370" s="67">
        <f>E370+F370+G370</f>
        <v>138858</v>
      </c>
      <c r="I370" s="12">
        <v>46286</v>
      </c>
      <c r="J370" s="68">
        <v>150549</v>
      </c>
      <c r="K370" s="68"/>
      <c r="L370" s="67">
        <f>I370+J370+K370</f>
        <v>196835</v>
      </c>
      <c r="M370" s="68"/>
      <c r="N370" s="68"/>
      <c r="O370" s="12">
        <v>46286</v>
      </c>
      <c r="P370" s="67">
        <f>M370+N370+O370</f>
        <v>46286</v>
      </c>
      <c r="Q370" s="68">
        <v>80880</v>
      </c>
      <c r="R370" s="68">
        <v>92572</v>
      </c>
      <c r="S370" s="68"/>
      <c r="T370" s="69">
        <f>Q370+R370+S370</f>
        <v>173452</v>
      </c>
      <c r="U370" s="13"/>
    </row>
    <row r="371" spans="1:20" s="22" customFormat="1" ht="15.75">
      <c r="A371" s="9" t="s">
        <v>33</v>
      </c>
      <c r="B371" s="9" t="s">
        <v>34</v>
      </c>
      <c r="C371" s="9"/>
      <c r="D371" s="21">
        <f>D372+D373+D376+D384+D385+D391</f>
        <v>0</v>
      </c>
      <c r="E371" s="21">
        <f aca="true" t="shared" si="169" ref="E371:T371">E372+E373+E376+E384+E385+E391</f>
        <v>0</v>
      </c>
      <c r="F371" s="21">
        <f t="shared" si="169"/>
        <v>0</v>
      </c>
      <c r="G371" s="21">
        <f t="shared" si="169"/>
        <v>0</v>
      </c>
      <c r="H371" s="72">
        <f t="shared" si="169"/>
        <v>0</v>
      </c>
      <c r="I371" s="72">
        <f t="shared" si="169"/>
        <v>0</v>
      </c>
      <c r="J371" s="72">
        <f t="shared" si="169"/>
        <v>0</v>
      </c>
      <c r="K371" s="72">
        <f t="shared" si="169"/>
        <v>0</v>
      </c>
      <c r="L371" s="72">
        <f t="shared" si="169"/>
        <v>0</v>
      </c>
      <c r="M371" s="72">
        <f t="shared" si="169"/>
        <v>0</v>
      </c>
      <c r="N371" s="72">
        <f t="shared" si="169"/>
        <v>0</v>
      </c>
      <c r="O371" s="72">
        <f t="shared" si="169"/>
        <v>0</v>
      </c>
      <c r="P371" s="72">
        <f t="shared" si="169"/>
        <v>0</v>
      </c>
      <c r="Q371" s="72">
        <f t="shared" si="169"/>
        <v>0</v>
      </c>
      <c r="R371" s="72">
        <f t="shared" si="169"/>
        <v>0</v>
      </c>
      <c r="S371" s="72">
        <f t="shared" si="169"/>
        <v>0</v>
      </c>
      <c r="T371" s="72">
        <f t="shared" si="169"/>
        <v>0</v>
      </c>
    </row>
    <row r="372" spans="1:20" s="22" customFormat="1" ht="15.75">
      <c r="A372" s="9" t="s">
        <v>35</v>
      </c>
      <c r="B372" s="9" t="s">
        <v>36</v>
      </c>
      <c r="C372" s="9"/>
      <c r="D372" s="34">
        <f>H372+L372+P372+T372</f>
        <v>0</v>
      </c>
      <c r="E372" s="21"/>
      <c r="F372" s="21"/>
      <c r="G372" s="21"/>
      <c r="H372" s="72">
        <f>E372+F372+G372</f>
        <v>0</v>
      </c>
      <c r="I372" s="72"/>
      <c r="J372" s="72"/>
      <c r="K372" s="72"/>
      <c r="L372" s="72">
        <f>I372+J372+K372</f>
        <v>0</v>
      </c>
      <c r="M372" s="72"/>
      <c r="N372" s="72"/>
      <c r="O372" s="72"/>
      <c r="P372" s="72">
        <f>M372+N372+O372</f>
        <v>0</v>
      </c>
      <c r="Q372" s="72"/>
      <c r="R372" s="72"/>
      <c r="S372" s="72"/>
      <c r="T372" s="72">
        <f>Q372+R372+S372</f>
        <v>0</v>
      </c>
    </row>
    <row r="373" spans="1:20" s="22" customFormat="1" ht="15.75">
      <c r="A373" s="9" t="s">
        <v>37</v>
      </c>
      <c r="B373" s="9" t="s">
        <v>38</v>
      </c>
      <c r="C373" s="9"/>
      <c r="D373" s="21">
        <f>D374+D375</f>
        <v>0</v>
      </c>
      <c r="E373" s="21">
        <f>E374+E375</f>
        <v>0</v>
      </c>
      <c r="F373" s="21">
        <f aca="true" t="shared" si="170" ref="F373:T373">F374+F375</f>
        <v>0</v>
      </c>
      <c r="G373" s="21">
        <f t="shared" si="170"/>
        <v>0</v>
      </c>
      <c r="H373" s="72">
        <f t="shared" si="170"/>
        <v>0</v>
      </c>
      <c r="I373" s="72">
        <f t="shared" si="170"/>
        <v>0</v>
      </c>
      <c r="J373" s="72">
        <f t="shared" si="170"/>
        <v>0</v>
      </c>
      <c r="K373" s="72">
        <f t="shared" si="170"/>
        <v>0</v>
      </c>
      <c r="L373" s="72">
        <f t="shared" si="170"/>
        <v>0</v>
      </c>
      <c r="M373" s="72">
        <f t="shared" si="170"/>
        <v>0</v>
      </c>
      <c r="N373" s="72">
        <f t="shared" si="170"/>
        <v>0</v>
      </c>
      <c r="O373" s="72">
        <f t="shared" si="170"/>
        <v>0</v>
      </c>
      <c r="P373" s="72">
        <f t="shared" si="170"/>
        <v>0</v>
      </c>
      <c r="Q373" s="72">
        <f t="shared" si="170"/>
        <v>0</v>
      </c>
      <c r="R373" s="72">
        <f t="shared" si="170"/>
        <v>0</v>
      </c>
      <c r="S373" s="72">
        <f t="shared" si="170"/>
        <v>0</v>
      </c>
      <c r="T373" s="72">
        <f t="shared" si="170"/>
        <v>0</v>
      </c>
    </row>
    <row r="374" spans="1:20" s="22" customFormat="1" ht="15">
      <c r="A374" s="14"/>
      <c r="B374" s="14" t="s">
        <v>39</v>
      </c>
      <c r="C374" s="14">
        <v>104</v>
      </c>
      <c r="D374" s="34">
        <f>H374+L374+P374+T374</f>
        <v>0</v>
      </c>
      <c r="E374" s="35"/>
      <c r="F374" s="35"/>
      <c r="G374" s="35"/>
      <c r="H374" s="81">
        <f>E374+F374+G374</f>
        <v>0</v>
      </c>
      <c r="I374" s="81"/>
      <c r="J374" s="81"/>
      <c r="K374" s="81"/>
      <c r="L374" s="81">
        <f>I374+J374+K374</f>
        <v>0</v>
      </c>
      <c r="M374" s="81"/>
      <c r="N374" s="81"/>
      <c r="O374" s="81"/>
      <c r="P374" s="81">
        <f>M374+N374+O374</f>
        <v>0</v>
      </c>
      <c r="Q374" s="81"/>
      <c r="R374" s="81"/>
      <c r="S374" s="81"/>
      <c r="T374" s="81">
        <f>Q374+R374+S374</f>
        <v>0</v>
      </c>
    </row>
    <row r="375" spans="1:20" s="22" customFormat="1" ht="15">
      <c r="A375" s="14"/>
      <c r="B375" s="14" t="s">
        <v>40</v>
      </c>
      <c r="C375" s="14">
        <v>125</v>
      </c>
      <c r="D375" s="34">
        <f>H375+L375+P375+T375</f>
        <v>0</v>
      </c>
      <c r="E375" s="35"/>
      <c r="F375" s="35"/>
      <c r="G375" s="35"/>
      <c r="H375" s="81">
        <f>E375+F375+G375</f>
        <v>0</v>
      </c>
      <c r="I375" s="81"/>
      <c r="J375" s="81"/>
      <c r="K375" s="81"/>
      <c r="L375" s="81">
        <f>I375+J375+K375</f>
        <v>0</v>
      </c>
      <c r="M375" s="81"/>
      <c r="N375" s="81"/>
      <c r="O375" s="81"/>
      <c r="P375" s="81">
        <f>M375+N375+O375</f>
        <v>0</v>
      </c>
      <c r="Q375" s="81"/>
      <c r="R375" s="81"/>
      <c r="S375" s="81"/>
      <c r="T375" s="81">
        <f>Q375+R375+S375</f>
        <v>0</v>
      </c>
    </row>
    <row r="376" spans="1:20" s="22" customFormat="1" ht="15.75">
      <c r="A376" s="9" t="s">
        <v>41</v>
      </c>
      <c r="B376" s="9" t="s">
        <v>42</v>
      </c>
      <c r="C376" s="9"/>
      <c r="D376" s="21">
        <f>D377+D378+D379+D380+D381+D382+D383</f>
        <v>0</v>
      </c>
      <c r="E376" s="21">
        <f aca="true" t="shared" si="171" ref="E376:T376">E377+E378+E379+E380+E381+E382+E383</f>
        <v>0</v>
      </c>
      <c r="F376" s="21">
        <f t="shared" si="171"/>
        <v>0</v>
      </c>
      <c r="G376" s="21">
        <f t="shared" si="171"/>
        <v>0</v>
      </c>
      <c r="H376" s="72">
        <f t="shared" si="171"/>
        <v>0</v>
      </c>
      <c r="I376" s="72">
        <f t="shared" si="171"/>
        <v>0</v>
      </c>
      <c r="J376" s="72">
        <f t="shared" si="171"/>
        <v>0</v>
      </c>
      <c r="K376" s="72">
        <f t="shared" si="171"/>
        <v>0</v>
      </c>
      <c r="L376" s="72">
        <f t="shared" si="171"/>
        <v>0</v>
      </c>
      <c r="M376" s="72">
        <f t="shared" si="171"/>
        <v>0</v>
      </c>
      <c r="N376" s="72">
        <f t="shared" si="171"/>
        <v>0</v>
      </c>
      <c r="O376" s="72">
        <f t="shared" si="171"/>
        <v>0</v>
      </c>
      <c r="P376" s="72">
        <f t="shared" si="171"/>
        <v>0</v>
      </c>
      <c r="Q376" s="72">
        <f t="shared" si="171"/>
        <v>0</v>
      </c>
      <c r="R376" s="72">
        <f t="shared" si="171"/>
        <v>0</v>
      </c>
      <c r="S376" s="72">
        <f t="shared" si="171"/>
        <v>0</v>
      </c>
      <c r="T376" s="72">
        <f t="shared" si="171"/>
        <v>0</v>
      </c>
    </row>
    <row r="377" spans="1:20" s="22" customFormat="1" ht="15">
      <c r="A377" s="14"/>
      <c r="B377" s="14" t="s">
        <v>43</v>
      </c>
      <c r="C377" s="14" t="s">
        <v>44</v>
      </c>
      <c r="D377" s="34">
        <f aca="true" t="shared" si="172" ref="D377:D383">H377+L377+P377+T377</f>
        <v>0</v>
      </c>
      <c r="E377" s="35"/>
      <c r="F377" s="35"/>
      <c r="G377" s="35"/>
      <c r="H377" s="81">
        <f aca="true" t="shared" si="173" ref="H377:H384">E377+F377+G377</f>
        <v>0</v>
      </c>
      <c r="I377" s="81"/>
      <c r="J377" s="81"/>
      <c r="K377" s="81"/>
      <c r="L377" s="81">
        <f aca="true" t="shared" si="174" ref="L377:L384">I377+J377+K377</f>
        <v>0</v>
      </c>
      <c r="M377" s="81"/>
      <c r="N377" s="81"/>
      <c r="O377" s="81"/>
      <c r="P377" s="81">
        <f aca="true" t="shared" si="175" ref="P377:P384">M377+N377+O377</f>
        <v>0</v>
      </c>
      <c r="Q377" s="81"/>
      <c r="R377" s="81"/>
      <c r="S377" s="81"/>
      <c r="T377" s="81">
        <f aca="true" t="shared" si="176" ref="T377:T384">Q377+R377+S377</f>
        <v>0</v>
      </c>
    </row>
    <row r="378" spans="1:20" s="22" customFormat="1" ht="15">
      <c r="A378" s="14"/>
      <c r="B378" s="14" t="s">
        <v>45</v>
      </c>
      <c r="C378" s="14" t="s">
        <v>46</v>
      </c>
      <c r="D378" s="34">
        <f t="shared" si="172"/>
        <v>0</v>
      </c>
      <c r="E378" s="35"/>
      <c r="F378" s="35"/>
      <c r="G378" s="35"/>
      <c r="H378" s="81">
        <f t="shared" si="173"/>
        <v>0</v>
      </c>
      <c r="I378" s="81"/>
      <c r="J378" s="81"/>
      <c r="K378" s="81"/>
      <c r="L378" s="81">
        <f t="shared" si="174"/>
        <v>0</v>
      </c>
      <c r="M378" s="81"/>
      <c r="N378" s="81"/>
      <c r="O378" s="81"/>
      <c r="P378" s="81">
        <f t="shared" si="175"/>
        <v>0</v>
      </c>
      <c r="Q378" s="81"/>
      <c r="R378" s="81"/>
      <c r="S378" s="81"/>
      <c r="T378" s="81">
        <f t="shared" si="176"/>
        <v>0</v>
      </c>
    </row>
    <row r="379" spans="1:20" s="22" customFormat="1" ht="15">
      <c r="A379" s="14"/>
      <c r="B379" s="14" t="s">
        <v>47</v>
      </c>
      <c r="C379" s="14">
        <v>108</v>
      </c>
      <c r="D379" s="34">
        <f t="shared" si="172"/>
        <v>0</v>
      </c>
      <c r="E379" s="35"/>
      <c r="F379" s="35"/>
      <c r="G379" s="35"/>
      <c r="H379" s="81">
        <f t="shared" si="173"/>
        <v>0</v>
      </c>
      <c r="I379" s="81"/>
      <c r="J379" s="81"/>
      <c r="K379" s="81"/>
      <c r="L379" s="81">
        <f t="shared" si="174"/>
        <v>0</v>
      </c>
      <c r="M379" s="81"/>
      <c r="N379" s="81"/>
      <c r="O379" s="81"/>
      <c r="P379" s="81">
        <f t="shared" si="175"/>
        <v>0</v>
      </c>
      <c r="Q379" s="81"/>
      <c r="R379" s="81"/>
      <c r="S379" s="81"/>
      <c r="T379" s="81">
        <f t="shared" si="176"/>
        <v>0</v>
      </c>
    </row>
    <row r="380" spans="1:20" s="22" customFormat="1" ht="15">
      <c r="A380" s="14"/>
      <c r="B380" s="14" t="s">
        <v>48</v>
      </c>
      <c r="C380" s="14">
        <v>109</v>
      </c>
      <c r="D380" s="34">
        <f t="shared" si="172"/>
        <v>0</v>
      </c>
      <c r="E380" s="35"/>
      <c r="F380" s="35"/>
      <c r="G380" s="35"/>
      <c r="H380" s="81">
        <f t="shared" si="173"/>
        <v>0</v>
      </c>
      <c r="I380" s="81"/>
      <c r="J380" s="81"/>
      <c r="K380" s="81"/>
      <c r="L380" s="81">
        <f t="shared" si="174"/>
        <v>0</v>
      </c>
      <c r="M380" s="81"/>
      <c r="N380" s="81"/>
      <c r="O380" s="81"/>
      <c r="P380" s="81">
        <f t="shared" si="175"/>
        <v>0</v>
      </c>
      <c r="Q380" s="81"/>
      <c r="R380" s="81"/>
      <c r="S380" s="81"/>
      <c r="T380" s="81">
        <f t="shared" si="176"/>
        <v>0</v>
      </c>
    </row>
    <row r="381" spans="1:20" s="22" customFormat="1" ht="15">
      <c r="A381" s="14"/>
      <c r="B381" s="14" t="s">
        <v>49</v>
      </c>
      <c r="C381" s="14">
        <v>110</v>
      </c>
      <c r="D381" s="34">
        <f t="shared" si="172"/>
        <v>0</v>
      </c>
      <c r="E381" s="35"/>
      <c r="F381" s="35"/>
      <c r="G381" s="35"/>
      <c r="H381" s="81">
        <f t="shared" si="173"/>
        <v>0</v>
      </c>
      <c r="I381" s="81"/>
      <c r="J381" s="81"/>
      <c r="K381" s="81"/>
      <c r="L381" s="81">
        <f t="shared" si="174"/>
        <v>0</v>
      </c>
      <c r="M381" s="81"/>
      <c r="N381" s="81"/>
      <c r="O381" s="81"/>
      <c r="P381" s="81">
        <f t="shared" si="175"/>
        <v>0</v>
      </c>
      <c r="Q381" s="81"/>
      <c r="R381" s="81"/>
      <c r="S381" s="81"/>
      <c r="T381" s="81">
        <f t="shared" si="176"/>
        <v>0</v>
      </c>
    </row>
    <row r="382" spans="1:20" s="22" customFormat="1" ht="15">
      <c r="A382" s="14"/>
      <c r="B382" s="14" t="s">
        <v>50</v>
      </c>
      <c r="C382" s="14">
        <v>126</v>
      </c>
      <c r="D382" s="34">
        <f t="shared" si="172"/>
        <v>0</v>
      </c>
      <c r="E382" s="35"/>
      <c r="F382" s="35"/>
      <c r="G382" s="35"/>
      <c r="H382" s="81">
        <f t="shared" si="173"/>
        <v>0</v>
      </c>
      <c r="I382" s="81"/>
      <c r="J382" s="81"/>
      <c r="K382" s="81"/>
      <c r="L382" s="81">
        <f t="shared" si="174"/>
        <v>0</v>
      </c>
      <c r="M382" s="81"/>
      <c r="N382" s="81"/>
      <c r="O382" s="81"/>
      <c r="P382" s="81">
        <f t="shared" si="175"/>
        <v>0</v>
      </c>
      <c r="Q382" s="81"/>
      <c r="R382" s="81"/>
      <c r="S382" s="81"/>
      <c r="T382" s="81">
        <f t="shared" si="176"/>
        <v>0</v>
      </c>
    </row>
    <row r="383" spans="1:20" s="22" customFormat="1" ht="15">
      <c r="A383" s="14"/>
      <c r="B383" s="14" t="s">
        <v>51</v>
      </c>
      <c r="C383" s="14">
        <v>127</v>
      </c>
      <c r="D383" s="34">
        <f t="shared" si="172"/>
        <v>0</v>
      </c>
      <c r="E383" s="35"/>
      <c r="F383" s="35"/>
      <c r="G383" s="35"/>
      <c r="H383" s="81">
        <f t="shared" si="173"/>
        <v>0</v>
      </c>
      <c r="I383" s="81"/>
      <c r="J383" s="81"/>
      <c r="K383" s="81"/>
      <c r="L383" s="81">
        <f t="shared" si="174"/>
        <v>0</v>
      </c>
      <c r="M383" s="81"/>
      <c r="N383" s="81"/>
      <c r="O383" s="81"/>
      <c r="P383" s="81">
        <f t="shared" si="175"/>
        <v>0</v>
      </c>
      <c r="Q383" s="81"/>
      <c r="R383" s="81"/>
      <c r="S383" s="81"/>
      <c r="T383" s="81">
        <f t="shared" si="176"/>
        <v>0</v>
      </c>
    </row>
    <row r="384" spans="1:20" s="22" customFormat="1" ht="15.75">
      <c r="A384" s="9" t="s">
        <v>52</v>
      </c>
      <c r="B384" s="9" t="s">
        <v>53</v>
      </c>
      <c r="C384" s="9"/>
      <c r="D384" s="21">
        <f>H384+L384+P384+T384</f>
        <v>0</v>
      </c>
      <c r="E384" s="21"/>
      <c r="F384" s="21"/>
      <c r="G384" s="21"/>
      <c r="H384" s="72">
        <f t="shared" si="173"/>
        <v>0</v>
      </c>
      <c r="I384" s="72"/>
      <c r="J384" s="72"/>
      <c r="K384" s="72"/>
      <c r="L384" s="72">
        <f t="shared" si="174"/>
        <v>0</v>
      </c>
      <c r="M384" s="72"/>
      <c r="N384" s="72"/>
      <c r="O384" s="72"/>
      <c r="P384" s="72">
        <f t="shared" si="175"/>
        <v>0</v>
      </c>
      <c r="Q384" s="72"/>
      <c r="R384" s="72"/>
      <c r="S384" s="72"/>
      <c r="T384" s="72">
        <f t="shared" si="176"/>
        <v>0</v>
      </c>
    </row>
    <row r="385" spans="1:20" s="22" customFormat="1" ht="15.75">
      <c r="A385" s="9" t="s">
        <v>54</v>
      </c>
      <c r="B385" s="9" t="s">
        <v>55</v>
      </c>
      <c r="C385" s="9"/>
      <c r="D385" s="21">
        <f>D386+D387+D388+D389+D390</f>
        <v>0</v>
      </c>
      <c r="E385" s="21">
        <f aca="true" t="shared" si="177" ref="E385:T385">E386+E387+E388+E389+E390</f>
        <v>0</v>
      </c>
      <c r="F385" s="21">
        <f t="shared" si="177"/>
        <v>0</v>
      </c>
      <c r="G385" s="21">
        <f t="shared" si="177"/>
        <v>0</v>
      </c>
      <c r="H385" s="72">
        <f t="shared" si="177"/>
        <v>0</v>
      </c>
      <c r="I385" s="72">
        <f t="shared" si="177"/>
        <v>0</v>
      </c>
      <c r="J385" s="72">
        <f t="shared" si="177"/>
        <v>0</v>
      </c>
      <c r="K385" s="72">
        <f t="shared" si="177"/>
        <v>0</v>
      </c>
      <c r="L385" s="72">
        <f t="shared" si="177"/>
        <v>0</v>
      </c>
      <c r="M385" s="72">
        <f t="shared" si="177"/>
        <v>0</v>
      </c>
      <c r="N385" s="72">
        <f t="shared" si="177"/>
        <v>0</v>
      </c>
      <c r="O385" s="72">
        <f t="shared" si="177"/>
        <v>0</v>
      </c>
      <c r="P385" s="72">
        <f t="shared" si="177"/>
        <v>0</v>
      </c>
      <c r="Q385" s="72">
        <f t="shared" si="177"/>
        <v>0</v>
      </c>
      <c r="R385" s="72">
        <f t="shared" si="177"/>
        <v>0</v>
      </c>
      <c r="S385" s="72">
        <f t="shared" si="177"/>
        <v>0</v>
      </c>
      <c r="T385" s="72">
        <f t="shared" si="177"/>
        <v>0</v>
      </c>
    </row>
    <row r="386" spans="1:20" s="22" customFormat="1" ht="15">
      <c r="A386" s="14"/>
      <c r="B386" s="14" t="s">
        <v>56</v>
      </c>
      <c r="C386" s="14">
        <v>111</v>
      </c>
      <c r="D386" s="34">
        <f>H386+L386+P386+T386</f>
        <v>0</v>
      </c>
      <c r="E386" s="35"/>
      <c r="F386" s="35"/>
      <c r="G386" s="35"/>
      <c r="H386" s="81">
        <f>E386+F386+G386</f>
        <v>0</v>
      </c>
      <c r="I386" s="81"/>
      <c r="J386" s="81"/>
      <c r="K386" s="81"/>
      <c r="L386" s="81">
        <f>I386+J386+K386</f>
        <v>0</v>
      </c>
      <c r="M386" s="81"/>
      <c r="N386" s="81"/>
      <c r="O386" s="81"/>
      <c r="P386" s="81">
        <f>M386+N386+O386</f>
        <v>0</v>
      </c>
      <c r="Q386" s="81"/>
      <c r="R386" s="81"/>
      <c r="S386" s="81"/>
      <c r="T386" s="81">
        <f>Q386+R386+S386</f>
        <v>0</v>
      </c>
    </row>
    <row r="387" spans="1:20" s="22" customFormat="1" ht="15">
      <c r="A387" s="14"/>
      <c r="B387" s="14" t="s">
        <v>57</v>
      </c>
      <c r="C387" s="14">
        <v>105</v>
      </c>
      <c r="D387" s="34">
        <f>H387+L387+P387+T387</f>
        <v>0</v>
      </c>
      <c r="E387" s="35"/>
      <c r="F387" s="35"/>
      <c r="G387" s="35"/>
      <c r="H387" s="81">
        <f>E387+F387+G387</f>
        <v>0</v>
      </c>
      <c r="I387" s="81"/>
      <c r="J387" s="81"/>
      <c r="K387" s="81"/>
      <c r="L387" s="81">
        <f>I387+J387+K387</f>
        <v>0</v>
      </c>
      <c r="M387" s="81"/>
      <c r="N387" s="81"/>
      <c r="O387" s="81"/>
      <c r="P387" s="81">
        <f>M387+N387+O387</f>
        <v>0</v>
      </c>
      <c r="Q387" s="81"/>
      <c r="R387" s="81"/>
      <c r="S387" s="81"/>
      <c r="T387" s="81">
        <f>Q387+R387+S387</f>
        <v>0</v>
      </c>
    </row>
    <row r="388" spans="1:20" s="22" customFormat="1" ht="15">
      <c r="A388" s="14"/>
      <c r="B388" s="14" t="s">
        <v>58</v>
      </c>
      <c r="C388" s="14">
        <v>106</v>
      </c>
      <c r="D388" s="34">
        <f>H388+L388+P388+T388</f>
        <v>0</v>
      </c>
      <c r="E388" s="35"/>
      <c r="F388" s="35"/>
      <c r="G388" s="35"/>
      <c r="H388" s="81">
        <f>E388+F388+G388</f>
        <v>0</v>
      </c>
      <c r="I388" s="81"/>
      <c r="J388" s="81"/>
      <c r="K388" s="81"/>
      <c r="L388" s="81">
        <f>I388+J388+K388</f>
        <v>0</v>
      </c>
      <c r="M388" s="81"/>
      <c r="N388" s="81"/>
      <c r="O388" s="81"/>
      <c r="P388" s="81">
        <f>M388+N388+O388</f>
        <v>0</v>
      </c>
      <c r="Q388" s="81"/>
      <c r="R388" s="81"/>
      <c r="S388" s="81"/>
      <c r="T388" s="81">
        <f>Q388+R388+S388</f>
        <v>0</v>
      </c>
    </row>
    <row r="389" spans="1:20" s="22" customFormat="1" ht="15">
      <c r="A389" s="14"/>
      <c r="B389" s="14" t="s">
        <v>59</v>
      </c>
      <c r="C389" s="14">
        <v>128</v>
      </c>
      <c r="D389" s="34">
        <f>H389+L389+P389+T389</f>
        <v>0</v>
      </c>
      <c r="E389" s="35"/>
      <c r="F389" s="35"/>
      <c r="G389" s="35"/>
      <c r="H389" s="81">
        <f>E389+F389+G389</f>
        <v>0</v>
      </c>
      <c r="I389" s="81"/>
      <c r="J389" s="81"/>
      <c r="K389" s="81"/>
      <c r="L389" s="81">
        <f>I389+J389+K389</f>
        <v>0</v>
      </c>
      <c r="M389" s="81"/>
      <c r="N389" s="81"/>
      <c r="O389" s="81"/>
      <c r="P389" s="81">
        <f>M389+N389+O389</f>
        <v>0</v>
      </c>
      <c r="Q389" s="81"/>
      <c r="R389" s="81"/>
      <c r="S389" s="81"/>
      <c r="T389" s="81">
        <f>Q389+R389+S389</f>
        <v>0</v>
      </c>
    </row>
    <row r="390" spans="1:20" s="22" customFormat="1" ht="15">
      <c r="A390" s="14"/>
      <c r="B390" s="14" t="s">
        <v>60</v>
      </c>
      <c r="C390" s="14">
        <v>129</v>
      </c>
      <c r="D390" s="34">
        <f>H390+L390+P390+T390</f>
        <v>0</v>
      </c>
      <c r="E390" s="35"/>
      <c r="F390" s="35"/>
      <c r="G390" s="35"/>
      <c r="H390" s="81">
        <f>E390+F390+G390</f>
        <v>0</v>
      </c>
      <c r="I390" s="81"/>
      <c r="J390" s="81"/>
      <c r="K390" s="81"/>
      <c r="L390" s="81">
        <f>I390+J390+K390</f>
        <v>0</v>
      </c>
      <c r="M390" s="81"/>
      <c r="N390" s="81"/>
      <c r="O390" s="81"/>
      <c r="P390" s="81">
        <f>M390+N390+O390</f>
        <v>0</v>
      </c>
      <c r="Q390" s="81"/>
      <c r="R390" s="81"/>
      <c r="S390" s="81"/>
      <c r="T390" s="81">
        <f>Q390+R390+S390</f>
        <v>0</v>
      </c>
    </row>
    <row r="391" spans="1:20" s="22" customFormat="1" ht="15.75">
      <c r="A391" s="9" t="s">
        <v>61</v>
      </c>
      <c r="B391" s="9" t="s">
        <v>62</v>
      </c>
      <c r="C391" s="9"/>
      <c r="D391" s="21">
        <f>D392+D393+D394+D395+D396+D397+D398+D399+D400+D401+D402+D403</f>
        <v>0</v>
      </c>
      <c r="E391" s="21">
        <f aca="true" t="shared" si="178" ref="E391:T391">E392+E393+E394+E395+E396+E397+E398+E399+E400+E401+E402+E403</f>
        <v>0</v>
      </c>
      <c r="F391" s="21">
        <f t="shared" si="178"/>
        <v>0</v>
      </c>
      <c r="G391" s="21">
        <f t="shared" si="178"/>
        <v>0</v>
      </c>
      <c r="H391" s="72">
        <f t="shared" si="178"/>
        <v>0</v>
      </c>
      <c r="I391" s="72">
        <f t="shared" si="178"/>
        <v>0</v>
      </c>
      <c r="J391" s="72">
        <f t="shared" si="178"/>
        <v>0</v>
      </c>
      <c r="K391" s="72">
        <f t="shared" si="178"/>
        <v>0</v>
      </c>
      <c r="L391" s="72">
        <f t="shared" si="178"/>
        <v>0</v>
      </c>
      <c r="M391" s="72">
        <f t="shared" si="178"/>
        <v>0</v>
      </c>
      <c r="N391" s="72">
        <f t="shared" si="178"/>
        <v>0</v>
      </c>
      <c r="O391" s="72">
        <f t="shared" si="178"/>
        <v>0</v>
      </c>
      <c r="P391" s="72">
        <f t="shared" si="178"/>
        <v>0</v>
      </c>
      <c r="Q391" s="72">
        <f t="shared" si="178"/>
        <v>0</v>
      </c>
      <c r="R391" s="72">
        <f t="shared" si="178"/>
        <v>0</v>
      </c>
      <c r="S391" s="72">
        <f t="shared" si="178"/>
        <v>0</v>
      </c>
      <c r="T391" s="72">
        <f t="shared" si="178"/>
        <v>0</v>
      </c>
    </row>
    <row r="392" spans="1:20" s="22" customFormat="1" ht="15">
      <c r="A392" s="14"/>
      <c r="B392" s="14" t="s">
        <v>63</v>
      </c>
      <c r="C392" s="14">
        <v>130</v>
      </c>
      <c r="D392" s="34">
        <f aca="true" t="shared" si="179" ref="D392:D403">H392+L392+P392+T392</f>
        <v>0</v>
      </c>
      <c r="E392" s="35"/>
      <c r="F392" s="35"/>
      <c r="G392" s="35"/>
      <c r="H392" s="81">
        <f aca="true" t="shared" si="180" ref="H392:H403">E392+F392+G392</f>
        <v>0</v>
      </c>
      <c r="I392" s="81"/>
      <c r="J392" s="81"/>
      <c r="K392" s="81"/>
      <c r="L392" s="81">
        <f aca="true" t="shared" si="181" ref="L392:L401">I392+J392+K392</f>
        <v>0</v>
      </c>
      <c r="M392" s="81"/>
      <c r="N392" s="81"/>
      <c r="O392" s="81"/>
      <c r="P392" s="81">
        <f aca="true" t="shared" si="182" ref="P392:P403">M392+N392+O392</f>
        <v>0</v>
      </c>
      <c r="Q392" s="81"/>
      <c r="R392" s="81"/>
      <c r="S392" s="81"/>
      <c r="T392" s="81">
        <f aca="true" t="shared" si="183" ref="T392:T403">Q392+R392+S392</f>
        <v>0</v>
      </c>
    </row>
    <row r="393" spans="1:20" s="22" customFormat="1" ht="15">
      <c r="A393" s="14"/>
      <c r="B393" s="14" t="s">
        <v>64</v>
      </c>
      <c r="C393" s="14">
        <v>131</v>
      </c>
      <c r="D393" s="34">
        <f t="shared" si="179"/>
        <v>0</v>
      </c>
      <c r="E393" s="35"/>
      <c r="F393" s="35"/>
      <c r="G393" s="35"/>
      <c r="H393" s="81">
        <f t="shared" si="180"/>
        <v>0</v>
      </c>
      <c r="I393" s="81"/>
      <c r="J393" s="81"/>
      <c r="K393" s="81"/>
      <c r="L393" s="81">
        <f t="shared" si="181"/>
        <v>0</v>
      </c>
      <c r="M393" s="81"/>
      <c r="N393" s="81"/>
      <c r="O393" s="81"/>
      <c r="P393" s="81">
        <f t="shared" si="182"/>
        <v>0</v>
      </c>
      <c r="Q393" s="81"/>
      <c r="R393" s="81"/>
      <c r="S393" s="81"/>
      <c r="T393" s="81">
        <f t="shared" si="183"/>
        <v>0</v>
      </c>
    </row>
    <row r="394" spans="1:20" s="22" customFormat="1" ht="15">
      <c r="A394" s="14"/>
      <c r="B394" s="14" t="s">
        <v>65</v>
      </c>
      <c r="C394" s="14">
        <v>132</v>
      </c>
      <c r="D394" s="34">
        <f t="shared" si="179"/>
        <v>0</v>
      </c>
      <c r="E394" s="35"/>
      <c r="F394" s="35"/>
      <c r="G394" s="35"/>
      <c r="H394" s="81">
        <f t="shared" si="180"/>
        <v>0</v>
      </c>
      <c r="I394" s="81"/>
      <c r="J394" s="81"/>
      <c r="K394" s="81"/>
      <c r="L394" s="81">
        <f t="shared" si="181"/>
        <v>0</v>
      </c>
      <c r="M394" s="81"/>
      <c r="N394" s="81"/>
      <c r="O394" s="81"/>
      <c r="P394" s="81">
        <f t="shared" si="182"/>
        <v>0</v>
      </c>
      <c r="Q394" s="81"/>
      <c r="R394" s="81"/>
      <c r="S394" s="81"/>
      <c r="T394" s="81">
        <f t="shared" si="183"/>
        <v>0</v>
      </c>
    </row>
    <row r="395" spans="1:20" s="22" customFormat="1" ht="15">
      <c r="A395" s="14"/>
      <c r="B395" s="14" t="s">
        <v>66</v>
      </c>
      <c r="C395" s="14">
        <v>133</v>
      </c>
      <c r="D395" s="34">
        <f t="shared" si="179"/>
        <v>0</v>
      </c>
      <c r="E395" s="35"/>
      <c r="F395" s="35"/>
      <c r="G395" s="35"/>
      <c r="H395" s="81">
        <f t="shared" si="180"/>
        <v>0</v>
      </c>
      <c r="I395" s="81"/>
      <c r="J395" s="81"/>
      <c r="K395" s="81"/>
      <c r="L395" s="81">
        <f t="shared" si="181"/>
        <v>0</v>
      </c>
      <c r="M395" s="81"/>
      <c r="N395" s="81"/>
      <c r="O395" s="81"/>
      <c r="P395" s="81">
        <f t="shared" si="182"/>
        <v>0</v>
      </c>
      <c r="Q395" s="81"/>
      <c r="R395" s="81"/>
      <c r="S395" s="81"/>
      <c r="T395" s="81">
        <f t="shared" si="183"/>
        <v>0</v>
      </c>
    </row>
    <row r="396" spans="1:20" s="22" customFormat="1" ht="15">
      <c r="A396" s="14"/>
      <c r="B396" s="14" t="s">
        <v>67</v>
      </c>
      <c r="C396" s="14">
        <v>134</v>
      </c>
      <c r="D396" s="34">
        <f t="shared" si="179"/>
        <v>0</v>
      </c>
      <c r="E396" s="35"/>
      <c r="F396" s="35"/>
      <c r="G396" s="35"/>
      <c r="H396" s="81">
        <f t="shared" si="180"/>
        <v>0</v>
      </c>
      <c r="I396" s="81"/>
      <c r="J396" s="81"/>
      <c r="K396" s="81"/>
      <c r="L396" s="81">
        <f t="shared" si="181"/>
        <v>0</v>
      </c>
      <c r="M396" s="81"/>
      <c r="N396" s="81"/>
      <c r="O396" s="81"/>
      <c r="P396" s="81">
        <f t="shared" si="182"/>
        <v>0</v>
      </c>
      <c r="Q396" s="81"/>
      <c r="R396" s="81"/>
      <c r="S396" s="81"/>
      <c r="T396" s="81">
        <f t="shared" si="183"/>
        <v>0</v>
      </c>
    </row>
    <row r="397" spans="1:20" s="22" customFormat="1" ht="15">
      <c r="A397" s="17"/>
      <c r="B397" s="14" t="s">
        <v>68</v>
      </c>
      <c r="C397" s="14">
        <v>135</v>
      </c>
      <c r="D397" s="34">
        <f t="shared" si="179"/>
        <v>0</v>
      </c>
      <c r="E397" s="35"/>
      <c r="F397" s="35"/>
      <c r="G397" s="35"/>
      <c r="H397" s="81">
        <f t="shared" si="180"/>
        <v>0</v>
      </c>
      <c r="I397" s="81"/>
      <c r="J397" s="81"/>
      <c r="K397" s="81"/>
      <c r="L397" s="81">
        <f t="shared" si="181"/>
        <v>0</v>
      </c>
      <c r="M397" s="81"/>
      <c r="N397" s="81"/>
      <c r="O397" s="81"/>
      <c r="P397" s="81">
        <f t="shared" si="182"/>
        <v>0</v>
      </c>
      <c r="Q397" s="81"/>
      <c r="R397" s="81"/>
      <c r="S397" s="81"/>
      <c r="T397" s="81">
        <f t="shared" si="183"/>
        <v>0</v>
      </c>
    </row>
    <row r="398" spans="1:20" s="22" customFormat="1" ht="15">
      <c r="A398" s="14"/>
      <c r="B398" s="14" t="s">
        <v>69</v>
      </c>
      <c r="C398" s="14">
        <v>136</v>
      </c>
      <c r="D398" s="34">
        <f t="shared" si="179"/>
        <v>0</v>
      </c>
      <c r="E398" s="35"/>
      <c r="F398" s="35"/>
      <c r="G398" s="35"/>
      <c r="H398" s="81">
        <f t="shared" si="180"/>
        <v>0</v>
      </c>
      <c r="I398" s="81"/>
      <c r="J398" s="81"/>
      <c r="K398" s="81"/>
      <c r="L398" s="81">
        <f t="shared" si="181"/>
        <v>0</v>
      </c>
      <c r="M398" s="81"/>
      <c r="N398" s="81"/>
      <c r="O398" s="81"/>
      <c r="P398" s="81">
        <f t="shared" si="182"/>
        <v>0</v>
      </c>
      <c r="Q398" s="81"/>
      <c r="R398" s="81"/>
      <c r="S398" s="81"/>
      <c r="T398" s="81">
        <f t="shared" si="183"/>
        <v>0</v>
      </c>
    </row>
    <row r="399" spans="1:20" s="22" customFormat="1" ht="15">
      <c r="A399" s="14"/>
      <c r="B399" s="14" t="s">
        <v>70</v>
      </c>
      <c r="C399" s="14">
        <v>137</v>
      </c>
      <c r="D399" s="34">
        <f t="shared" si="179"/>
        <v>0</v>
      </c>
      <c r="E399" s="35"/>
      <c r="F399" s="35"/>
      <c r="G399" s="35"/>
      <c r="H399" s="81">
        <f t="shared" si="180"/>
        <v>0</v>
      </c>
      <c r="I399" s="81"/>
      <c r="J399" s="81"/>
      <c r="K399" s="81"/>
      <c r="L399" s="81">
        <f t="shared" si="181"/>
        <v>0</v>
      </c>
      <c r="M399" s="81"/>
      <c r="N399" s="81"/>
      <c r="O399" s="81"/>
      <c r="P399" s="81">
        <f t="shared" si="182"/>
        <v>0</v>
      </c>
      <c r="Q399" s="81"/>
      <c r="R399" s="81"/>
      <c r="S399" s="81"/>
      <c r="T399" s="81">
        <f t="shared" si="183"/>
        <v>0</v>
      </c>
    </row>
    <row r="400" spans="1:20" s="22" customFormat="1" ht="15">
      <c r="A400" s="14"/>
      <c r="B400" s="14" t="s">
        <v>71</v>
      </c>
      <c r="C400" s="14">
        <v>138</v>
      </c>
      <c r="D400" s="34">
        <f t="shared" si="179"/>
        <v>0</v>
      </c>
      <c r="E400" s="35"/>
      <c r="F400" s="35"/>
      <c r="G400" s="35"/>
      <c r="H400" s="81">
        <f t="shared" si="180"/>
        <v>0</v>
      </c>
      <c r="I400" s="81"/>
      <c r="J400" s="81"/>
      <c r="K400" s="81"/>
      <c r="L400" s="81">
        <f t="shared" si="181"/>
        <v>0</v>
      </c>
      <c r="M400" s="81"/>
      <c r="N400" s="81"/>
      <c r="O400" s="81"/>
      <c r="P400" s="81">
        <f t="shared" si="182"/>
        <v>0</v>
      </c>
      <c r="Q400" s="81"/>
      <c r="R400" s="81"/>
      <c r="S400" s="81"/>
      <c r="T400" s="81">
        <f t="shared" si="183"/>
        <v>0</v>
      </c>
    </row>
    <row r="401" spans="1:20" s="22" customFormat="1" ht="15">
      <c r="A401" s="14"/>
      <c r="B401" s="14" t="s">
        <v>72</v>
      </c>
      <c r="C401" s="14">
        <v>104</v>
      </c>
      <c r="D401" s="34">
        <f t="shared" si="179"/>
        <v>0</v>
      </c>
      <c r="E401" s="35"/>
      <c r="F401" s="35"/>
      <c r="G401" s="35"/>
      <c r="H401" s="81">
        <f t="shared" si="180"/>
        <v>0</v>
      </c>
      <c r="I401" s="81"/>
      <c r="J401" s="81"/>
      <c r="K401" s="81"/>
      <c r="L401" s="81">
        <f t="shared" si="181"/>
        <v>0</v>
      </c>
      <c r="M401" s="81"/>
      <c r="N401" s="81"/>
      <c r="O401" s="81"/>
      <c r="P401" s="81">
        <f t="shared" si="182"/>
        <v>0</v>
      </c>
      <c r="Q401" s="81"/>
      <c r="R401" s="81"/>
      <c r="S401" s="81"/>
      <c r="T401" s="81">
        <f t="shared" si="183"/>
        <v>0</v>
      </c>
    </row>
    <row r="402" spans="1:20" s="22" customFormat="1" ht="15">
      <c r="A402" s="14"/>
      <c r="B402" s="14" t="s">
        <v>73</v>
      </c>
      <c r="C402" s="14">
        <v>139</v>
      </c>
      <c r="D402" s="34">
        <f t="shared" si="179"/>
        <v>0</v>
      </c>
      <c r="E402" s="35"/>
      <c r="F402" s="35"/>
      <c r="G402" s="35"/>
      <c r="H402" s="81">
        <f t="shared" si="180"/>
        <v>0</v>
      </c>
      <c r="I402" s="81"/>
      <c r="J402" s="81"/>
      <c r="K402" s="81"/>
      <c r="L402" s="81">
        <f>I402+J402+K402</f>
        <v>0</v>
      </c>
      <c r="M402" s="81"/>
      <c r="N402" s="81"/>
      <c r="O402" s="81"/>
      <c r="P402" s="81">
        <f t="shared" si="182"/>
        <v>0</v>
      </c>
      <c r="Q402" s="81"/>
      <c r="R402" s="81"/>
      <c r="S402" s="81"/>
      <c r="T402" s="81">
        <f t="shared" si="183"/>
        <v>0</v>
      </c>
    </row>
    <row r="403" spans="1:20" s="22" customFormat="1" ht="15">
      <c r="A403" s="14"/>
      <c r="B403" s="14" t="s">
        <v>74</v>
      </c>
      <c r="C403" s="14">
        <v>140</v>
      </c>
      <c r="D403" s="34">
        <f t="shared" si="179"/>
        <v>0</v>
      </c>
      <c r="E403" s="35"/>
      <c r="F403" s="35"/>
      <c r="G403" s="35"/>
      <c r="H403" s="81">
        <f t="shared" si="180"/>
        <v>0</v>
      </c>
      <c r="I403" s="81"/>
      <c r="J403" s="81"/>
      <c r="K403" s="81"/>
      <c r="L403" s="81">
        <f>I403+J403+K403</f>
        <v>0</v>
      </c>
      <c r="M403" s="81"/>
      <c r="N403" s="81"/>
      <c r="O403" s="81"/>
      <c r="P403" s="81">
        <f t="shared" si="182"/>
        <v>0</v>
      </c>
      <c r="Q403" s="81"/>
      <c r="R403" s="81"/>
      <c r="S403" s="81"/>
      <c r="T403" s="81">
        <f t="shared" si="183"/>
        <v>0</v>
      </c>
    </row>
    <row r="404" spans="1:20" s="22" customFormat="1" ht="15.75">
      <c r="A404" s="9" t="s">
        <v>75</v>
      </c>
      <c r="B404" s="9" t="s">
        <v>76</v>
      </c>
      <c r="C404" s="9">
        <v>241</v>
      </c>
      <c r="D404" s="21">
        <f>H404+L404+P404+T404</f>
        <v>0</v>
      </c>
      <c r="E404" s="21"/>
      <c r="F404" s="21"/>
      <c r="G404" s="21"/>
      <c r="H404" s="72">
        <f>E404+F404+G404</f>
        <v>0</v>
      </c>
      <c r="I404" s="72"/>
      <c r="J404" s="72"/>
      <c r="K404" s="72"/>
      <c r="L404" s="72">
        <f>I404+J404+K404</f>
        <v>0</v>
      </c>
      <c r="M404" s="72"/>
      <c r="N404" s="72"/>
      <c r="O404" s="72"/>
      <c r="P404" s="72">
        <f>M404+N404+O404</f>
        <v>0</v>
      </c>
      <c r="Q404" s="72"/>
      <c r="R404" s="72"/>
      <c r="S404" s="72"/>
      <c r="T404" s="72">
        <f>Q404+R404+S404</f>
        <v>0</v>
      </c>
    </row>
    <row r="405" spans="1:20" s="22" customFormat="1" ht="15.75">
      <c r="A405" s="9" t="s">
        <v>77</v>
      </c>
      <c r="B405" s="9" t="s">
        <v>78</v>
      </c>
      <c r="C405" s="9">
        <v>242</v>
      </c>
      <c r="D405" s="21">
        <f>H405+L405+P405+T405</f>
        <v>0</v>
      </c>
      <c r="E405" s="21"/>
      <c r="F405" s="21"/>
      <c r="G405" s="21"/>
      <c r="H405" s="72">
        <f>E405+F405+G405</f>
        <v>0</v>
      </c>
      <c r="I405" s="72"/>
      <c r="J405" s="72"/>
      <c r="K405" s="72"/>
      <c r="L405" s="72">
        <f>I405+J405+K405</f>
        <v>0</v>
      </c>
      <c r="M405" s="72"/>
      <c r="N405" s="72"/>
      <c r="O405" s="72"/>
      <c r="P405" s="72">
        <f>M405+N405+O405</f>
        <v>0</v>
      </c>
      <c r="Q405" s="72"/>
      <c r="R405" s="72"/>
      <c r="S405" s="72"/>
      <c r="T405" s="72">
        <f>Q405+R405+S405</f>
        <v>0</v>
      </c>
    </row>
    <row r="406" spans="1:20" s="22" customFormat="1" ht="15.75">
      <c r="A406" s="9" t="s">
        <v>79</v>
      </c>
      <c r="B406" s="9" t="s">
        <v>80</v>
      </c>
      <c r="C406" s="9">
        <v>251</v>
      </c>
      <c r="D406" s="21">
        <f>H406+L406+P406+T406</f>
        <v>0</v>
      </c>
      <c r="E406" s="21"/>
      <c r="F406" s="21"/>
      <c r="G406" s="21"/>
      <c r="H406" s="72">
        <f>E406+F406+G406</f>
        <v>0</v>
      </c>
      <c r="I406" s="72"/>
      <c r="J406" s="72"/>
      <c r="K406" s="72"/>
      <c r="L406" s="72">
        <f>I406+J406+K406</f>
        <v>0</v>
      </c>
      <c r="M406" s="72"/>
      <c r="N406" s="72"/>
      <c r="O406" s="72"/>
      <c r="P406" s="72">
        <f>M406+N406+O406</f>
        <v>0</v>
      </c>
      <c r="Q406" s="72"/>
      <c r="R406" s="72"/>
      <c r="S406" s="72"/>
      <c r="T406" s="72">
        <f>Q406+R406+S406</f>
        <v>0</v>
      </c>
    </row>
    <row r="407" spans="1:20" s="22" customFormat="1" ht="15.75">
      <c r="A407" s="9" t="s">
        <v>81</v>
      </c>
      <c r="B407" s="9" t="s">
        <v>82</v>
      </c>
      <c r="C407" s="9"/>
      <c r="D407" s="21">
        <f>D408+D409+D410+D411+D412+D413</f>
        <v>0</v>
      </c>
      <c r="E407" s="21">
        <f aca="true" t="shared" si="184" ref="E407:T407">E408+E409+E410+E411+E412+E413</f>
        <v>0</v>
      </c>
      <c r="F407" s="21">
        <f t="shared" si="184"/>
        <v>0</v>
      </c>
      <c r="G407" s="21">
        <f t="shared" si="184"/>
        <v>0</v>
      </c>
      <c r="H407" s="72">
        <f t="shared" si="184"/>
        <v>0</v>
      </c>
      <c r="I407" s="72">
        <f t="shared" si="184"/>
        <v>0</v>
      </c>
      <c r="J407" s="72">
        <f t="shared" si="184"/>
        <v>0</v>
      </c>
      <c r="K407" s="72">
        <f t="shared" si="184"/>
        <v>0</v>
      </c>
      <c r="L407" s="72">
        <f t="shared" si="184"/>
        <v>0</v>
      </c>
      <c r="M407" s="72">
        <f t="shared" si="184"/>
        <v>0</v>
      </c>
      <c r="N407" s="72">
        <f t="shared" si="184"/>
        <v>0</v>
      </c>
      <c r="O407" s="72">
        <f t="shared" si="184"/>
        <v>0</v>
      </c>
      <c r="P407" s="72">
        <f t="shared" si="184"/>
        <v>0</v>
      </c>
      <c r="Q407" s="72">
        <f t="shared" si="184"/>
        <v>0</v>
      </c>
      <c r="R407" s="72">
        <f t="shared" si="184"/>
        <v>0</v>
      </c>
      <c r="S407" s="72">
        <f t="shared" si="184"/>
        <v>0</v>
      </c>
      <c r="T407" s="72">
        <f t="shared" si="184"/>
        <v>0</v>
      </c>
    </row>
    <row r="408" spans="1:20" s="22" customFormat="1" ht="15">
      <c r="A408" s="14"/>
      <c r="B408" s="14" t="s">
        <v>83</v>
      </c>
      <c r="C408" s="14">
        <v>113</v>
      </c>
      <c r="D408" s="34">
        <f aca="true" t="shared" si="185" ref="D408:D413">H408+L408+P408+T408</f>
        <v>0</v>
      </c>
      <c r="E408" s="35"/>
      <c r="F408" s="35"/>
      <c r="G408" s="35"/>
      <c r="H408" s="81">
        <f aca="true" t="shared" si="186" ref="H408:H413">E408+F408+G408</f>
        <v>0</v>
      </c>
      <c r="I408" s="81"/>
      <c r="J408" s="81"/>
      <c r="K408" s="81"/>
      <c r="L408" s="81">
        <f aca="true" t="shared" si="187" ref="L408:L413">I408+J408+K408</f>
        <v>0</v>
      </c>
      <c r="M408" s="81"/>
      <c r="N408" s="81"/>
      <c r="O408" s="81"/>
      <c r="P408" s="81">
        <f aca="true" t="shared" si="188" ref="P408:P413">M408+N408+O408</f>
        <v>0</v>
      </c>
      <c r="Q408" s="81"/>
      <c r="R408" s="81"/>
      <c r="S408" s="81"/>
      <c r="T408" s="81">
        <f aca="true" t="shared" si="189" ref="T408:T413">Q408+R408+S408</f>
        <v>0</v>
      </c>
    </row>
    <row r="409" spans="1:20" s="22" customFormat="1" ht="15">
      <c r="A409" s="14"/>
      <c r="B409" s="14" t="s">
        <v>84</v>
      </c>
      <c r="C409" s="14">
        <v>114</v>
      </c>
      <c r="D409" s="34">
        <f t="shared" si="185"/>
        <v>0</v>
      </c>
      <c r="E409" s="35"/>
      <c r="F409" s="35"/>
      <c r="G409" s="35"/>
      <c r="H409" s="81">
        <f t="shared" si="186"/>
        <v>0</v>
      </c>
      <c r="I409" s="81"/>
      <c r="J409" s="81"/>
      <c r="K409" s="81"/>
      <c r="L409" s="81">
        <f t="shared" si="187"/>
        <v>0</v>
      </c>
      <c r="M409" s="81"/>
      <c r="N409" s="81"/>
      <c r="O409" s="81"/>
      <c r="P409" s="81">
        <f t="shared" si="188"/>
        <v>0</v>
      </c>
      <c r="Q409" s="81"/>
      <c r="R409" s="81"/>
      <c r="S409" s="81"/>
      <c r="T409" s="81">
        <f t="shared" si="189"/>
        <v>0</v>
      </c>
    </row>
    <row r="410" spans="1:20" s="22" customFormat="1" ht="15">
      <c r="A410" s="14"/>
      <c r="B410" s="14" t="s">
        <v>85</v>
      </c>
      <c r="C410" s="14">
        <v>115</v>
      </c>
      <c r="D410" s="34">
        <f t="shared" si="185"/>
        <v>0</v>
      </c>
      <c r="E410" s="35"/>
      <c r="F410" s="35"/>
      <c r="G410" s="35"/>
      <c r="H410" s="81">
        <f t="shared" si="186"/>
        <v>0</v>
      </c>
      <c r="I410" s="81"/>
      <c r="J410" s="81"/>
      <c r="K410" s="81"/>
      <c r="L410" s="81">
        <f t="shared" si="187"/>
        <v>0</v>
      </c>
      <c r="M410" s="81"/>
      <c r="N410" s="81"/>
      <c r="O410" s="81"/>
      <c r="P410" s="81">
        <f t="shared" si="188"/>
        <v>0</v>
      </c>
      <c r="Q410" s="81"/>
      <c r="R410" s="81"/>
      <c r="S410" s="81"/>
      <c r="T410" s="81">
        <f t="shared" si="189"/>
        <v>0</v>
      </c>
    </row>
    <row r="411" spans="1:20" s="22" customFormat="1" ht="15">
      <c r="A411" s="14"/>
      <c r="B411" s="14" t="s">
        <v>86</v>
      </c>
      <c r="C411" s="14">
        <v>141</v>
      </c>
      <c r="D411" s="34">
        <f t="shared" si="185"/>
        <v>0</v>
      </c>
      <c r="E411" s="35"/>
      <c r="F411" s="35"/>
      <c r="G411" s="35"/>
      <c r="H411" s="81">
        <f t="shared" si="186"/>
        <v>0</v>
      </c>
      <c r="I411" s="81"/>
      <c r="J411" s="81"/>
      <c r="K411" s="81"/>
      <c r="L411" s="81">
        <f t="shared" si="187"/>
        <v>0</v>
      </c>
      <c r="M411" s="81"/>
      <c r="N411" s="81"/>
      <c r="O411" s="81"/>
      <c r="P411" s="81">
        <f t="shared" si="188"/>
        <v>0</v>
      </c>
      <c r="Q411" s="81"/>
      <c r="R411" s="81"/>
      <c r="S411" s="81"/>
      <c r="T411" s="81">
        <f t="shared" si="189"/>
        <v>0</v>
      </c>
    </row>
    <row r="412" spans="1:20" s="22" customFormat="1" ht="15">
      <c r="A412" s="14"/>
      <c r="B412" s="14" t="s">
        <v>87</v>
      </c>
      <c r="C412" s="14">
        <v>142</v>
      </c>
      <c r="D412" s="34">
        <f t="shared" si="185"/>
        <v>0</v>
      </c>
      <c r="E412" s="35"/>
      <c r="F412" s="35"/>
      <c r="G412" s="35"/>
      <c r="H412" s="81">
        <f t="shared" si="186"/>
        <v>0</v>
      </c>
      <c r="I412" s="81"/>
      <c r="J412" s="81"/>
      <c r="K412" s="81"/>
      <c r="L412" s="81">
        <f t="shared" si="187"/>
        <v>0</v>
      </c>
      <c r="M412" s="81"/>
      <c r="N412" s="81"/>
      <c r="O412" s="81"/>
      <c r="P412" s="81">
        <f t="shared" si="188"/>
        <v>0</v>
      </c>
      <c r="Q412" s="81"/>
      <c r="R412" s="81"/>
      <c r="S412" s="81"/>
      <c r="T412" s="81">
        <f t="shared" si="189"/>
        <v>0</v>
      </c>
    </row>
    <row r="413" spans="1:20" s="22" customFormat="1" ht="15">
      <c r="A413" s="14" t="s">
        <v>88</v>
      </c>
      <c r="B413" s="14" t="s">
        <v>89</v>
      </c>
      <c r="C413" s="14">
        <v>263</v>
      </c>
      <c r="D413" s="34">
        <f t="shared" si="185"/>
        <v>0</v>
      </c>
      <c r="E413" s="35"/>
      <c r="F413" s="35"/>
      <c r="G413" s="35"/>
      <c r="H413" s="81">
        <f t="shared" si="186"/>
        <v>0</v>
      </c>
      <c r="I413" s="81"/>
      <c r="J413" s="81"/>
      <c r="K413" s="81"/>
      <c r="L413" s="81">
        <f t="shared" si="187"/>
        <v>0</v>
      </c>
      <c r="M413" s="81"/>
      <c r="N413" s="81"/>
      <c r="O413" s="81"/>
      <c r="P413" s="81">
        <f t="shared" si="188"/>
        <v>0</v>
      </c>
      <c r="Q413" s="81"/>
      <c r="R413" s="81"/>
      <c r="S413" s="81"/>
      <c r="T413" s="81">
        <f t="shared" si="189"/>
        <v>0</v>
      </c>
    </row>
    <row r="414" spans="1:20" s="22" customFormat="1" ht="15.75">
      <c r="A414" s="9" t="s">
        <v>90</v>
      </c>
      <c r="B414" s="9" t="s">
        <v>91</v>
      </c>
      <c r="C414" s="9"/>
      <c r="D414" s="21">
        <f>D415+D416+D417+D418+D419+D420+D421+D422</f>
        <v>0</v>
      </c>
      <c r="E414" s="21">
        <f aca="true" t="shared" si="190" ref="E414:T414">E415+E416+E417+E418+E419+E420+E421+E422</f>
        <v>0</v>
      </c>
      <c r="F414" s="21">
        <f t="shared" si="190"/>
        <v>0</v>
      </c>
      <c r="G414" s="21">
        <f t="shared" si="190"/>
        <v>0</v>
      </c>
      <c r="H414" s="72">
        <f t="shared" si="190"/>
        <v>0</v>
      </c>
      <c r="I414" s="72">
        <f t="shared" si="190"/>
        <v>0</v>
      </c>
      <c r="J414" s="72">
        <f t="shared" si="190"/>
        <v>0</v>
      </c>
      <c r="K414" s="72">
        <f t="shared" si="190"/>
        <v>0</v>
      </c>
      <c r="L414" s="72">
        <f t="shared" si="190"/>
        <v>0</v>
      </c>
      <c r="M414" s="72">
        <f t="shared" si="190"/>
        <v>0</v>
      </c>
      <c r="N414" s="72">
        <f t="shared" si="190"/>
        <v>0</v>
      </c>
      <c r="O414" s="72">
        <f t="shared" si="190"/>
        <v>0</v>
      </c>
      <c r="P414" s="72">
        <f t="shared" si="190"/>
        <v>0</v>
      </c>
      <c r="Q414" s="72">
        <f t="shared" si="190"/>
        <v>0</v>
      </c>
      <c r="R414" s="72">
        <f t="shared" si="190"/>
        <v>0</v>
      </c>
      <c r="S414" s="72">
        <f t="shared" si="190"/>
        <v>0</v>
      </c>
      <c r="T414" s="72">
        <f t="shared" si="190"/>
        <v>0</v>
      </c>
    </row>
    <row r="415" spans="1:20" s="22" customFormat="1" ht="15">
      <c r="A415" s="14"/>
      <c r="B415" s="14" t="s">
        <v>92</v>
      </c>
      <c r="C415" s="14">
        <v>143</v>
      </c>
      <c r="D415" s="34">
        <f aca="true" t="shared" si="191" ref="D415:D422">H415+L415+P415+T415</f>
        <v>0</v>
      </c>
      <c r="E415" s="35"/>
      <c r="F415" s="35"/>
      <c r="G415" s="35"/>
      <c r="H415" s="81">
        <f aca="true" t="shared" si="192" ref="H415:H422">E415+F415+G415</f>
        <v>0</v>
      </c>
      <c r="I415" s="81"/>
      <c r="J415" s="81"/>
      <c r="K415" s="81"/>
      <c r="L415" s="81">
        <f aca="true" t="shared" si="193" ref="L415:L422">I415+J415+K415</f>
        <v>0</v>
      </c>
      <c r="M415" s="81"/>
      <c r="N415" s="81"/>
      <c r="O415" s="81"/>
      <c r="P415" s="81">
        <f aca="true" t="shared" si="194" ref="P415:P422">M415+N415+O415</f>
        <v>0</v>
      </c>
      <c r="Q415" s="81"/>
      <c r="R415" s="81"/>
      <c r="S415" s="81"/>
      <c r="T415" s="81">
        <f aca="true" t="shared" si="195" ref="T415:T422">Q415+R415+S415</f>
        <v>0</v>
      </c>
    </row>
    <row r="416" spans="1:20" s="22" customFormat="1" ht="15">
      <c r="A416" s="14"/>
      <c r="B416" s="14" t="s">
        <v>93</v>
      </c>
      <c r="C416" s="14">
        <v>144</v>
      </c>
      <c r="D416" s="34">
        <f t="shared" si="191"/>
        <v>0</v>
      </c>
      <c r="E416" s="35"/>
      <c r="F416" s="35"/>
      <c r="G416" s="35"/>
      <c r="H416" s="81">
        <f t="shared" si="192"/>
        <v>0</v>
      </c>
      <c r="I416" s="81"/>
      <c r="J416" s="81"/>
      <c r="K416" s="81"/>
      <c r="L416" s="81">
        <f t="shared" si="193"/>
        <v>0</v>
      </c>
      <c r="M416" s="81"/>
      <c r="N416" s="81"/>
      <c r="O416" s="81"/>
      <c r="P416" s="81">
        <f t="shared" si="194"/>
        <v>0</v>
      </c>
      <c r="Q416" s="81"/>
      <c r="R416" s="81"/>
      <c r="S416" s="81"/>
      <c r="T416" s="81">
        <f t="shared" si="195"/>
        <v>0</v>
      </c>
    </row>
    <row r="417" spans="1:20" s="22" customFormat="1" ht="15">
      <c r="A417" s="14"/>
      <c r="B417" s="14" t="s">
        <v>94</v>
      </c>
      <c r="C417" s="14">
        <v>145</v>
      </c>
      <c r="D417" s="34">
        <f t="shared" si="191"/>
        <v>0</v>
      </c>
      <c r="E417" s="35"/>
      <c r="F417" s="35"/>
      <c r="G417" s="35"/>
      <c r="H417" s="81">
        <f t="shared" si="192"/>
        <v>0</v>
      </c>
      <c r="I417" s="81"/>
      <c r="J417" s="81"/>
      <c r="K417" s="81"/>
      <c r="L417" s="81">
        <f t="shared" si="193"/>
        <v>0</v>
      </c>
      <c r="M417" s="81"/>
      <c r="N417" s="81"/>
      <c r="O417" s="81"/>
      <c r="P417" s="81">
        <f t="shared" si="194"/>
        <v>0</v>
      </c>
      <c r="Q417" s="81"/>
      <c r="R417" s="81"/>
      <c r="S417" s="81"/>
      <c r="T417" s="81">
        <f t="shared" si="195"/>
        <v>0</v>
      </c>
    </row>
    <row r="418" spans="1:20" s="22" customFormat="1" ht="15">
      <c r="A418" s="14"/>
      <c r="B418" s="14" t="s">
        <v>95</v>
      </c>
      <c r="C418" s="14">
        <v>146</v>
      </c>
      <c r="D418" s="34">
        <f t="shared" si="191"/>
        <v>0</v>
      </c>
      <c r="E418" s="35"/>
      <c r="F418" s="35"/>
      <c r="G418" s="35"/>
      <c r="H418" s="81">
        <f t="shared" si="192"/>
        <v>0</v>
      </c>
      <c r="I418" s="81"/>
      <c r="J418" s="81"/>
      <c r="K418" s="81"/>
      <c r="L418" s="81">
        <f t="shared" si="193"/>
        <v>0</v>
      </c>
      <c r="M418" s="81"/>
      <c r="N418" s="81"/>
      <c r="O418" s="81"/>
      <c r="P418" s="81">
        <f t="shared" si="194"/>
        <v>0</v>
      </c>
      <c r="Q418" s="81"/>
      <c r="R418" s="81"/>
      <c r="S418" s="81"/>
      <c r="T418" s="81">
        <f t="shared" si="195"/>
        <v>0</v>
      </c>
    </row>
    <row r="419" spans="1:20" s="22" customFormat="1" ht="15">
      <c r="A419" s="14"/>
      <c r="B419" s="14" t="s">
        <v>96</v>
      </c>
      <c r="C419" s="14">
        <v>147</v>
      </c>
      <c r="D419" s="34">
        <f t="shared" si="191"/>
        <v>0</v>
      </c>
      <c r="E419" s="35"/>
      <c r="F419" s="35"/>
      <c r="G419" s="35"/>
      <c r="H419" s="81">
        <f t="shared" si="192"/>
        <v>0</v>
      </c>
      <c r="I419" s="81"/>
      <c r="J419" s="81"/>
      <c r="K419" s="81"/>
      <c r="L419" s="81">
        <f t="shared" si="193"/>
        <v>0</v>
      </c>
      <c r="M419" s="81"/>
      <c r="N419" s="81"/>
      <c r="O419" s="81"/>
      <c r="P419" s="81">
        <f t="shared" si="194"/>
        <v>0</v>
      </c>
      <c r="Q419" s="81"/>
      <c r="R419" s="81"/>
      <c r="S419" s="81"/>
      <c r="T419" s="81">
        <f t="shared" si="195"/>
        <v>0</v>
      </c>
    </row>
    <row r="420" spans="1:20" s="22" customFormat="1" ht="15">
      <c r="A420" s="14"/>
      <c r="B420" s="14" t="s">
        <v>97</v>
      </c>
      <c r="C420" s="14">
        <v>148</v>
      </c>
      <c r="D420" s="34">
        <f t="shared" si="191"/>
        <v>0</v>
      </c>
      <c r="E420" s="35"/>
      <c r="F420" s="35"/>
      <c r="G420" s="35"/>
      <c r="H420" s="81">
        <f t="shared" si="192"/>
        <v>0</v>
      </c>
      <c r="I420" s="81"/>
      <c r="J420" s="81"/>
      <c r="K420" s="81"/>
      <c r="L420" s="81">
        <f t="shared" si="193"/>
        <v>0</v>
      </c>
      <c r="M420" s="81"/>
      <c r="N420" s="81"/>
      <c r="O420" s="81"/>
      <c r="P420" s="81">
        <f t="shared" si="194"/>
        <v>0</v>
      </c>
      <c r="Q420" s="81"/>
      <c r="R420" s="81"/>
      <c r="S420" s="81"/>
      <c r="T420" s="81">
        <f t="shared" si="195"/>
        <v>0</v>
      </c>
    </row>
    <row r="421" spans="1:20" s="22" customFormat="1" ht="15">
      <c r="A421" s="14"/>
      <c r="B421" s="14" t="s">
        <v>98</v>
      </c>
      <c r="C421" s="14">
        <v>149</v>
      </c>
      <c r="D421" s="34">
        <f t="shared" si="191"/>
        <v>0</v>
      </c>
      <c r="E421" s="35"/>
      <c r="F421" s="35"/>
      <c r="G421" s="35"/>
      <c r="H421" s="81">
        <f t="shared" si="192"/>
        <v>0</v>
      </c>
      <c r="I421" s="81"/>
      <c r="J421" s="81"/>
      <c r="K421" s="81"/>
      <c r="L421" s="81">
        <f t="shared" si="193"/>
        <v>0</v>
      </c>
      <c r="M421" s="81"/>
      <c r="N421" s="81"/>
      <c r="O421" s="81"/>
      <c r="P421" s="81">
        <f t="shared" si="194"/>
        <v>0</v>
      </c>
      <c r="Q421" s="81"/>
      <c r="R421" s="81"/>
      <c r="S421" s="81"/>
      <c r="T421" s="81">
        <f t="shared" si="195"/>
        <v>0</v>
      </c>
    </row>
    <row r="422" spans="1:20" s="22" customFormat="1" ht="15">
      <c r="A422" s="14"/>
      <c r="B422" s="14" t="s">
        <v>99</v>
      </c>
      <c r="C422" s="14">
        <v>150</v>
      </c>
      <c r="D422" s="34">
        <f t="shared" si="191"/>
        <v>0</v>
      </c>
      <c r="E422" s="35"/>
      <c r="F422" s="35"/>
      <c r="G422" s="35"/>
      <c r="H422" s="81">
        <f t="shared" si="192"/>
        <v>0</v>
      </c>
      <c r="I422" s="81"/>
      <c r="J422" s="81"/>
      <c r="K422" s="81"/>
      <c r="L422" s="81">
        <f t="shared" si="193"/>
        <v>0</v>
      </c>
      <c r="M422" s="81"/>
      <c r="N422" s="81"/>
      <c r="O422" s="81"/>
      <c r="P422" s="81">
        <f t="shared" si="194"/>
        <v>0</v>
      </c>
      <c r="Q422" s="81"/>
      <c r="R422" s="81"/>
      <c r="S422" s="81"/>
      <c r="T422" s="81">
        <f t="shared" si="195"/>
        <v>0</v>
      </c>
    </row>
    <row r="423" spans="1:20" s="22" customFormat="1" ht="15.75">
      <c r="A423" s="9" t="s">
        <v>100</v>
      </c>
      <c r="B423" s="9" t="s">
        <v>101</v>
      </c>
      <c r="C423" s="9">
        <v>181</v>
      </c>
      <c r="D423" s="21">
        <f>D424+D425+D426</f>
        <v>0</v>
      </c>
      <c r="E423" s="21">
        <f aca="true" t="shared" si="196" ref="E423:T423">E424+E425+E426</f>
        <v>0</v>
      </c>
      <c r="F423" s="21">
        <f t="shared" si="196"/>
        <v>0</v>
      </c>
      <c r="G423" s="21">
        <f t="shared" si="196"/>
        <v>0</v>
      </c>
      <c r="H423" s="72">
        <f t="shared" si="196"/>
        <v>0</v>
      </c>
      <c r="I423" s="72">
        <f t="shared" si="196"/>
        <v>0</v>
      </c>
      <c r="J423" s="72">
        <f t="shared" si="196"/>
        <v>0</v>
      </c>
      <c r="K423" s="72">
        <f t="shared" si="196"/>
        <v>0</v>
      </c>
      <c r="L423" s="72">
        <f t="shared" si="196"/>
        <v>0</v>
      </c>
      <c r="M423" s="72">
        <f t="shared" si="196"/>
        <v>0</v>
      </c>
      <c r="N423" s="72">
        <f t="shared" si="196"/>
        <v>0</v>
      </c>
      <c r="O423" s="72">
        <f t="shared" si="196"/>
        <v>0</v>
      </c>
      <c r="P423" s="72">
        <f t="shared" si="196"/>
        <v>0</v>
      </c>
      <c r="Q423" s="72">
        <f t="shared" si="196"/>
        <v>0</v>
      </c>
      <c r="R423" s="72">
        <f t="shared" si="196"/>
        <v>0</v>
      </c>
      <c r="S423" s="72">
        <f t="shared" si="196"/>
        <v>0</v>
      </c>
      <c r="T423" s="72">
        <f t="shared" si="196"/>
        <v>0</v>
      </c>
    </row>
    <row r="424" spans="1:20" s="22" customFormat="1" ht="15">
      <c r="A424" s="14"/>
      <c r="B424" s="14" t="s">
        <v>102</v>
      </c>
      <c r="C424" s="14">
        <v>116</v>
      </c>
      <c r="D424" s="34">
        <f>H424+L424+P424+T424</f>
        <v>0</v>
      </c>
      <c r="E424" s="35"/>
      <c r="F424" s="35"/>
      <c r="G424" s="35"/>
      <c r="H424" s="81">
        <f>E424+F424+G424</f>
        <v>0</v>
      </c>
      <c r="I424" s="81"/>
      <c r="J424" s="81"/>
      <c r="K424" s="81"/>
      <c r="L424" s="81">
        <f>I424+J424+K424</f>
        <v>0</v>
      </c>
      <c r="M424" s="81"/>
      <c r="N424" s="81"/>
      <c r="O424" s="81"/>
      <c r="P424" s="81">
        <f>M424+N424+O424</f>
        <v>0</v>
      </c>
      <c r="Q424" s="81"/>
      <c r="R424" s="81"/>
      <c r="S424" s="81"/>
      <c r="T424" s="81">
        <f>Q424+R424+S424</f>
        <v>0</v>
      </c>
    </row>
    <row r="425" spans="1:20" s="22" customFormat="1" ht="15">
      <c r="A425" s="14"/>
      <c r="B425" s="14" t="s">
        <v>103</v>
      </c>
      <c r="C425" s="14">
        <v>118</v>
      </c>
      <c r="D425" s="34">
        <f>H425+L425+P425+T425</f>
        <v>0</v>
      </c>
      <c r="E425" s="35"/>
      <c r="F425" s="35"/>
      <c r="G425" s="35"/>
      <c r="H425" s="81">
        <f>E425+F425+G425</f>
        <v>0</v>
      </c>
      <c r="I425" s="81"/>
      <c r="J425" s="81"/>
      <c r="K425" s="81"/>
      <c r="L425" s="81">
        <f>I425+J425+K425</f>
        <v>0</v>
      </c>
      <c r="M425" s="81"/>
      <c r="N425" s="81"/>
      <c r="O425" s="81"/>
      <c r="P425" s="81">
        <f>M425+N425+O425</f>
        <v>0</v>
      </c>
      <c r="Q425" s="81"/>
      <c r="R425" s="81"/>
      <c r="S425" s="81"/>
      <c r="T425" s="81">
        <f>Q425+R425+S425</f>
        <v>0</v>
      </c>
    </row>
    <row r="426" spans="1:20" s="22" customFormat="1" ht="15">
      <c r="A426" s="14"/>
      <c r="B426" s="14" t="s">
        <v>104</v>
      </c>
      <c r="C426" s="14">
        <v>151</v>
      </c>
      <c r="D426" s="34">
        <f>H426+L426+P426+T426</f>
        <v>0</v>
      </c>
      <c r="E426" s="35"/>
      <c r="F426" s="35"/>
      <c r="G426" s="35"/>
      <c r="H426" s="81">
        <f>E426+F426+G426</f>
        <v>0</v>
      </c>
      <c r="I426" s="81"/>
      <c r="J426" s="81"/>
      <c r="K426" s="81"/>
      <c r="L426" s="81">
        <f>I426+J426+K426</f>
        <v>0</v>
      </c>
      <c r="M426" s="81"/>
      <c r="N426" s="81"/>
      <c r="O426" s="81"/>
      <c r="P426" s="81">
        <f>M426+N426+O426</f>
        <v>0</v>
      </c>
      <c r="Q426" s="81"/>
      <c r="R426" s="81"/>
      <c r="S426" s="81"/>
      <c r="T426" s="81">
        <f>Q426+R426+S426</f>
        <v>0</v>
      </c>
    </row>
    <row r="427" spans="1:20" s="22" customFormat="1" ht="15.75">
      <c r="A427" s="9" t="s">
        <v>105</v>
      </c>
      <c r="B427" s="9" t="s">
        <v>106</v>
      </c>
      <c r="C427" s="9"/>
      <c r="D427" s="21">
        <f>D428+D429+D430+D431+D432+D433+D434</f>
        <v>0</v>
      </c>
      <c r="E427" s="21">
        <f aca="true" t="shared" si="197" ref="E427:T427">E428+E429+E430+E431+E432+E433+E434</f>
        <v>0</v>
      </c>
      <c r="F427" s="21">
        <f t="shared" si="197"/>
        <v>0</v>
      </c>
      <c r="G427" s="21">
        <f t="shared" si="197"/>
        <v>0</v>
      </c>
      <c r="H427" s="72">
        <f t="shared" si="197"/>
        <v>0</v>
      </c>
      <c r="I427" s="72">
        <f t="shared" si="197"/>
        <v>0</v>
      </c>
      <c r="J427" s="72">
        <f t="shared" si="197"/>
        <v>0</v>
      </c>
      <c r="K427" s="72">
        <f t="shared" si="197"/>
        <v>0</v>
      </c>
      <c r="L427" s="72">
        <f t="shared" si="197"/>
        <v>0</v>
      </c>
      <c r="M427" s="72">
        <f t="shared" si="197"/>
        <v>0</v>
      </c>
      <c r="N427" s="72">
        <f t="shared" si="197"/>
        <v>0</v>
      </c>
      <c r="O427" s="72">
        <f t="shared" si="197"/>
        <v>0</v>
      </c>
      <c r="P427" s="72">
        <f t="shared" si="197"/>
        <v>0</v>
      </c>
      <c r="Q427" s="72">
        <f t="shared" si="197"/>
        <v>0</v>
      </c>
      <c r="R427" s="72">
        <f t="shared" si="197"/>
        <v>0</v>
      </c>
      <c r="S427" s="72">
        <f t="shared" si="197"/>
        <v>0</v>
      </c>
      <c r="T427" s="72">
        <f t="shared" si="197"/>
        <v>0</v>
      </c>
    </row>
    <row r="428" spans="1:20" s="22" customFormat="1" ht="15">
      <c r="A428" s="14"/>
      <c r="B428" s="14" t="s">
        <v>107</v>
      </c>
      <c r="C428" s="14">
        <v>117</v>
      </c>
      <c r="D428" s="34">
        <f aca="true" t="shared" si="198" ref="D428:D434">H428+L428+P428+T428</f>
        <v>0</v>
      </c>
      <c r="E428" s="35"/>
      <c r="F428" s="35"/>
      <c r="G428" s="35"/>
      <c r="H428" s="81">
        <f aca="true" t="shared" si="199" ref="H428:H434">E428+F428+G428</f>
        <v>0</v>
      </c>
      <c r="I428" s="81"/>
      <c r="J428" s="81"/>
      <c r="K428" s="81"/>
      <c r="L428" s="81">
        <f aca="true" t="shared" si="200" ref="L428:L434">I428+J428+K428</f>
        <v>0</v>
      </c>
      <c r="M428" s="81"/>
      <c r="N428" s="81"/>
      <c r="O428" s="81"/>
      <c r="P428" s="81">
        <f aca="true" t="shared" si="201" ref="P428:P434">M428+N428+O428</f>
        <v>0</v>
      </c>
      <c r="Q428" s="81"/>
      <c r="R428" s="81"/>
      <c r="S428" s="81"/>
      <c r="T428" s="81">
        <f aca="true" t="shared" si="202" ref="T428:T434">Q428+R428+S428</f>
        <v>0</v>
      </c>
    </row>
    <row r="429" spans="1:20" s="22" customFormat="1" ht="15">
      <c r="A429" s="14"/>
      <c r="B429" s="14" t="s">
        <v>108</v>
      </c>
      <c r="C429" s="14">
        <v>119</v>
      </c>
      <c r="D429" s="34">
        <f t="shared" si="198"/>
        <v>0</v>
      </c>
      <c r="E429" s="35"/>
      <c r="F429" s="35"/>
      <c r="G429" s="35"/>
      <c r="H429" s="81">
        <f t="shared" si="199"/>
        <v>0</v>
      </c>
      <c r="I429" s="81"/>
      <c r="J429" s="81"/>
      <c r="K429" s="81"/>
      <c r="L429" s="81">
        <f t="shared" si="200"/>
        <v>0</v>
      </c>
      <c r="M429" s="81"/>
      <c r="N429" s="81"/>
      <c r="O429" s="81"/>
      <c r="P429" s="81">
        <f t="shared" si="201"/>
        <v>0</v>
      </c>
      <c r="Q429" s="81"/>
      <c r="R429" s="81"/>
      <c r="S429" s="81"/>
      <c r="T429" s="81">
        <f t="shared" si="202"/>
        <v>0</v>
      </c>
    </row>
    <row r="430" spans="1:20" s="22" customFormat="1" ht="15">
      <c r="A430" s="14"/>
      <c r="B430" s="14" t="s">
        <v>109</v>
      </c>
      <c r="C430" s="14">
        <v>120</v>
      </c>
      <c r="D430" s="34">
        <f t="shared" si="198"/>
        <v>0</v>
      </c>
      <c r="E430" s="35"/>
      <c r="F430" s="35"/>
      <c r="G430" s="35"/>
      <c r="H430" s="81">
        <f t="shared" si="199"/>
        <v>0</v>
      </c>
      <c r="I430" s="81"/>
      <c r="J430" s="81"/>
      <c r="K430" s="81"/>
      <c r="L430" s="81">
        <f t="shared" si="200"/>
        <v>0</v>
      </c>
      <c r="M430" s="81"/>
      <c r="N430" s="81"/>
      <c r="O430" s="81"/>
      <c r="P430" s="81">
        <f t="shared" si="201"/>
        <v>0</v>
      </c>
      <c r="Q430" s="81"/>
      <c r="R430" s="81"/>
      <c r="S430" s="81"/>
      <c r="T430" s="81">
        <f t="shared" si="202"/>
        <v>0</v>
      </c>
    </row>
    <row r="431" spans="1:20" s="22" customFormat="1" ht="15">
      <c r="A431" s="14"/>
      <c r="B431" s="14" t="s">
        <v>110</v>
      </c>
      <c r="C431" s="14">
        <v>121</v>
      </c>
      <c r="D431" s="34">
        <f t="shared" si="198"/>
        <v>0</v>
      </c>
      <c r="E431" s="35"/>
      <c r="F431" s="35"/>
      <c r="G431" s="35"/>
      <c r="H431" s="81">
        <f t="shared" si="199"/>
        <v>0</v>
      </c>
      <c r="I431" s="81"/>
      <c r="J431" s="81"/>
      <c r="K431" s="81"/>
      <c r="L431" s="81">
        <f t="shared" si="200"/>
        <v>0</v>
      </c>
      <c r="M431" s="81"/>
      <c r="N431" s="81"/>
      <c r="O431" s="81"/>
      <c r="P431" s="81">
        <f t="shared" si="201"/>
        <v>0</v>
      </c>
      <c r="Q431" s="81"/>
      <c r="R431" s="81"/>
      <c r="S431" s="81"/>
      <c r="T431" s="81">
        <f t="shared" si="202"/>
        <v>0</v>
      </c>
    </row>
    <row r="432" spans="1:20" s="22" customFormat="1" ht="15">
      <c r="A432" s="14"/>
      <c r="B432" s="14" t="s">
        <v>111</v>
      </c>
      <c r="C432" s="14">
        <v>112</v>
      </c>
      <c r="D432" s="34">
        <f t="shared" si="198"/>
        <v>0</v>
      </c>
      <c r="E432" s="35"/>
      <c r="F432" s="35"/>
      <c r="G432" s="35"/>
      <c r="H432" s="81">
        <f t="shared" si="199"/>
        <v>0</v>
      </c>
      <c r="I432" s="81"/>
      <c r="J432" s="81"/>
      <c r="K432" s="81"/>
      <c r="L432" s="81">
        <f t="shared" si="200"/>
        <v>0</v>
      </c>
      <c r="M432" s="81"/>
      <c r="N432" s="81"/>
      <c r="O432" s="81"/>
      <c r="P432" s="81">
        <f t="shared" si="201"/>
        <v>0</v>
      </c>
      <c r="Q432" s="81"/>
      <c r="R432" s="81"/>
      <c r="S432" s="81"/>
      <c r="T432" s="81">
        <f t="shared" si="202"/>
        <v>0</v>
      </c>
    </row>
    <row r="433" spans="1:20" s="22" customFormat="1" ht="15">
      <c r="A433" s="14"/>
      <c r="B433" s="14" t="s">
        <v>112</v>
      </c>
      <c r="C433" s="14">
        <v>122</v>
      </c>
      <c r="D433" s="34">
        <f t="shared" si="198"/>
        <v>0</v>
      </c>
      <c r="E433" s="35"/>
      <c r="F433" s="35"/>
      <c r="G433" s="35"/>
      <c r="H433" s="81">
        <f t="shared" si="199"/>
        <v>0</v>
      </c>
      <c r="I433" s="81"/>
      <c r="J433" s="81"/>
      <c r="K433" s="81"/>
      <c r="L433" s="81">
        <f t="shared" si="200"/>
        <v>0</v>
      </c>
      <c r="M433" s="81"/>
      <c r="N433" s="81"/>
      <c r="O433" s="81"/>
      <c r="P433" s="81">
        <f t="shared" si="201"/>
        <v>0</v>
      </c>
      <c r="Q433" s="81"/>
      <c r="R433" s="81"/>
      <c r="S433" s="81"/>
      <c r="T433" s="81">
        <f t="shared" si="202"/>
        <v>0</v>
      </c>
    </row>
    <row r="434" spans="1:20" s="22" customFormat="1" ht="15">
      <c r="A434" s="14"/>
      <c r="B434" s="14" t="s">
        <v>113</v>
      </c>
      <c r="C434" s="14">
        <v>123</v>
      </c>
      <c r="D434" s="34">
        <f t="shared" si="198"/>
        <v>0</v>
      </c>
      <c r="E434" s="35"/>
      <c r="F434" s="35"/>
      <c r="G434" s="35"/>
      <c r="H434" s="81">
        <f t="shared" si="199"/>
        <v>0</v>
      </c>
      <c r="I434" s="81"/>
      <c r="J434" s="81"/>
      <c r="K434" s="81"/>
      <c r="L434" s="81">
        <f t="shared" si="200"/>
        <v>0</v>
      </c>
      <c r="M434" s="81"/>
      <c r="N434" s="81"/>
      <c r="O434" s="81"/>
      <c r="P434" s="81">
        <f t="shared" si="201"/>
        <v>0</v>
      </c>
      <c r="Q434" s="81"/>
      <c r="R434" s="81"/>
      <c r="S434" s="81"/>
      <c r="T434" s="81">
        <f t="shared" si="202"/>
        <v>0</v>
      </c>
    </row>
    <row r="435" spans="1:20" s="22" customFormat="1" ht="15.75">
      <c r="A435" s="9"/>
      <c r="B435" s="9" t="s">
        <v>114</v>
      </c>
      <c r="C435" s="9"/>
      <c r="D435" s="21">
        <f>D361+D423+D427</f>
        <v>2394606</v>
      </c>
      <c r="E435" s="21">
        <f aca="true" t="shared" si="203" ref="E435:T435">E361+E423+E427</f>
        <v>199551</v>
      </c>
      <c r="F435" s="21">
        <f t="shared" si="203"/>
        <v>199551</v>
      </c>
      <c r="G435" s="21">
        <f t="shared" si="203"/>
        <v>199551</v>
      </c>
      <c r="H435" s="72">
        <f t="shared" si="203"/>
        <v>598653</v>
      </c>
      <c r="I435" s="72">
        <f t="shared" si="203"/>
        <v>199551</v>
      </c>
      <c r="J435" s="72">
        <f t="shared" si="203"/>
        <v>649053</v>
      </c>
      <c r="K435" s="72">
        <f t="shared" si="203"/>
        <v>0</v>
      </c>
      <c r="L435" s="72">
        <f t="shared" si="203"/>
        <v>848604</v>
      </c>
      <c r="M435" s="72">
        <f t="shared" si="203"/>
        <v>0</v>
      </c>
      <c r="N435" s="72">
        <f t="shared" si="203"/>
        <v>0</v>
      </c>
      <c r="O435" s="72">
        <f t="shared" si="203"/>
        <v>199551</v>
      </c>
      <c r="P435" s="72">
        <f t="shared" si="203"/>
        <v>199551</v>
      </c>
      <c r="Q435" s="72">
        <f t="shared" si="203"/>
        <v>348696</v>
      </c>
      <c r="R435" s="72">
        <f t="shared" si="203"/>
        <v>399102</v>
      </c>
      <c r="S435" s="72">
        <f t="shared" si="203"/>
        <v>0</v>
      </c>
      <c r="T435" s="72">
        <f t="shared" si="203"/>
        <v>747798</v>
      </c>
    </row>
    <row r="436" spans="3:20" ht="15">
      <c r="C436" s="1" t="s">
        <v>135</v>
      </c>
      <c r="D436" s="18">
        <f>D435-D370-D363</f>
        <v>0</v>
      </c>
      <c r="E436" s="18">
        <f aca="true" t="shared" si="204" ref="E436:T436">E435-E363-E370</f>
        <v>0</v>
      </c>
      <c r="F436" s="18">
        <f t="shared" si="204"/>
        <v>0</v>
      </c>
      <c r="G436" s="18">
        <f t="shared" si="204"/>
        <v>0</v>
      </c>
      <c r="H436" s="70">
        <f t="shared" si="204"/>
        <v>0</v>
      </c>
      <c r="I436" s="70">
        <f t="shared" si="204"/>
        <v>0</v>
      </c>
      <c r="J436" s="70">
        <f t="shared" si="204"/>
        <v>0</v>
      </c>
      <c r="K436" s="70">
        <f t="shared" si="204"/>
        <v>0</v>
      </c>
      <c r="L436" s="70">
        <f t="shared" si="204"/>
        <v>0</v>
      </c>
      <c r="M436" s="70">
        <f t="shared" si="204"/>
        <v>0</v>
      </c>
      <c r="N436" s="70">
        <f t="shared" si="204"/>
        <v>0</v>
      </c>
      <c r="O436" s="70">
        <f t="shared" si="204"/>
        <v>0</v>
      </c>
      <c r="P436" s="70">
        <f t="shared" si="204"/>
        <v>0</v>
      </c>
      <c r="Q436" s="70">
        <f t="shared" si="204"/>
        <v>0</v>
      </c>
      <c r="R436" s="70">
        <f t="shared" si="204"/>
        <v>0</v>
      </c>
      <c r="S436" s="70">
        <f t="shared" si="204"/>
        <v>0</v>
      </c>
      <c r="T436" s="70">
        <f t="shared" si="204"/>
        <v>0</v>
      </c>
    </row>
    <row r="437" spans="1:20" s="22" customFormat="1" ht="15">
      <c r="A437" s="19" t="s">
        <v>118</v>
      </c>
      <c r="B437" s="19"/>
      <c r="C437" s="2"/>
      <c r="D437" s="3"/>
      <c r="E437" s="1"/>
      <c r="F437" s="1"/>
      <c r="G437" s="1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</row>
    <row r="438" spans="1:20" s="22" customFormat="1" ht="15.75">
      <c r="A438" s="5" t="s">
        <v>119</v>
      </c>
      <c r="B438" s="5"/>
      <c r="C438" s="2"/>
      <c r="D438" s="36"/>
      <c r="E438" s="3"/>
      <c r="F438" s="3"/>
      <c r="G438" s="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</row>
    <row r="439" spans="1:20" s="22" customFormat="1" ht="15.75">
      <c r="A439" s="30"/>
      <c r="B439" s="30"/>
      <c r="C439" s="31"/>
      <c r="D439" s="36"/>
      <c r="E439" s="32"/>
      <c r="F439" s="32"/>
      <c r="G439" s="3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</row>
    <row r="440" spans="1:20" s="22" customFormat="1" ht="15.75">
      <c r="A440" s="30"/>
      <c r="B440" s="30"/>
      <c r="C440" s="31"/>
      <c r="D440" s="36"/>
      <c r="E440" s="32"/>
      <c r="F440" s="32"/>
      <c r="G440" s="3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</row>
    <row r="441" spans="1:20" s="22" customFormat="1" ht="15">
      <c r="A441" s="30"/>
      <c r="B441" s="30"/>
      <c r="C441" s="31"/>
      <c r="D441" s="37"/>
      <c r="E441" s="37"/>
      <c r="F441" s="37"/>
      <c r="G441" s="37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</row>
    <row r="442" spans="1:21" s="42" customFormat="1" ht="15.75">
      <c r="A442" s="38"/>
      <c r="B442" s="39" t="s">
        <v>124</v>
      </c>
      <c r="C442" s="40"/>
      <c r="D442" s="36">
        <f>H442+L442+P442+T442</f>
        <v>79479958</v>
      </c>
      <c r="E442" s="36">
        <f>E98+E105+E187+E194+E363+E370</f>
        <v>6992080</v>
      </c>
      <c r="F442" s="36">
        <f>F98+F105+F187+F194+F363+F370</f>
        <v>6992080</v>
      </c>
      <c r="G442" s="36">
        <f>G98+G105+G187+G194+G363+G370</f>
        <v>6992080</v>
      </c>
      <c r="H442" s="84">
        <f>E442+F442+G442</f>
        <v>20976240</v>
      </c>
      <c r="I442" s="84">
        <f>I98+I105+I187+I194+I363+I370</f>
        <v>6992080</v>
      </c>
      <c r="J442" s="84">
        <f>J98+J105+J187+J194+J363+J370</f>
        <v>22742158</v>
      </c>
      <c r="K442" s="84">
        <f>K98+K105+K187+K194+K363+K370</f>
        <v>236898</v>
      </c>
      <c r="L442" s="84">
        <f>I442+J442+K442</f>
        <v>29971136</v>
      </c>
      <c r="M442" s="84">
        <f>M98+M105+M187+M194+M363+M370</f>
        <v>236898</v>
      </c>
      <c r="N442" s="84">
        <f>N98+N105+N187+N194+N363+N370</f>
        <v>236899</v>
      </c>
      <c r="O442" s="84">
        <f>O98+O105+O187+O194+O363+O370</f>
        <v>9248301</v>
      </c>
      <c r="P442" s="84">
        <f>M442+N442+O442</f>
        <v>9722098</v>
      </c>
      <c r="Q442" s="84">
        <f>Q98+Q105+Q187+Q194+Q363+Q370</f>
        <v>11958624</v>
      </c>
      <c r="R442" s="84">
        <f>R98+R105+R187+R194+R363+R370</f>
        <v>6851860</v>
      </c>
      <c r="S442" s="84">
        <f>S98+S105+S187+S194+S363+S370</f>
        <v>0</v>
      </c>
      <c r="T442" s="84">
        <f>Q442+R442+S442</f>
        <v>18810484</v>
      </c>
      <c r="U442" s="41"/>
    </row>
    <row r="443" spans="1:21" s="42" customFormat="1" ht="15.75">
      <c r="A443" s="38"/>
      <c r="B443" s="39" t="s">
        <v>126</v>
      </c>
      <c r="C443" s="40"/>
      <c r="D443" s="36">
        <f>H443+L443+P443+T443</f>
        <v>39735893</v>
      </c>
      <c r="E443" s="43">
        <f>E12+E19+E275+E282</f>
        <v>4901634</v>
      </c>
      <c r="F443" s="43">
        <f>F12+F19+F275+F282</f>
        <v>4901634</v>
      </c>
      <c r="G443" s="43">
        <f>G12+G19+G275+G282</f>
        <v>4901634</v>
      </c>
      <c r="H443" s="84">
        <f>E443+F443+G443</f>
        <v>14704902</v>
      </c>
      <c r="I443" s="85">
        <f>I12+I19+I275+I282</f>
        <v>4901634</v>
      </c>
      <c r="J443" s="85">
        <f>J12+J19+J275+J282</f>
        <v>15942860</v>
      </c>
      <c r="K443" s="85">
        <f>K12+K19+K275+K282</f>
        <v>300071</v>
      </c>
      <c r="L443" s="84">
        <f>I443+J443+K443</f>
        <v>21144565</v>
      </c>
      <c r="M443" s="85">
        <f>M12+M19+M275+M282</f>
        <v>300071</v>
      </c>
      <c r="N443" s="85">
        <f>N12+N19+N275+N282</f>
        <v>300071</v>
      </c>
      <c r="O443" s="85">
        <f>O12+O19+O275+O282</f>
        <v>3021818</v>
      </c>
      <c r="P443" s="84">
        <f>M443+N443+O443</f>
        <v>3621960</v>
      </c>
      <c r="Q443" s="85">
        <f>Q12+Q19+Q275+Q282</f>
        <v>264466</v>
      </c>
      <c r="R443" s="85">
        <f>R12+R19+R275+R282</f>
        <v>0</v>
      </c>
      <c r="S443" s="85">
        <f>S12+S19+S275+S282</f>
        <v>0</v>
      </c>
      <c r="T443" s="84">
        <f>Q443+R443+S443</f>
        <v>264466</v>
      </c>
      <c r="U443" s="22"/>
    </row>
    <row r="444" spans="1:20" s="22" customFormat="1" ht="15.75">
      <c r="A444" s="30"/>
      <c r="B444" s="30"/>
      <c r="C444" s="31"/>
      <c r="D444" s="44">
        <f>H444+L444+P444+T444</f>
        <v>119215851</v>
      </c>
      <c r="E444" s="45">
        <f aca="true" t="shared" si="205" ref="E444:T444">SUM(E442:E443)</f>
        <v>11893714</v>
      </c>
      <c r="F444" s="45">
        <f t="shared" si="205"/>
        <v>11893714</v>
      </c>
      <c r="G444" s="45">
        <f t="shared" si="205"/>
        <v>11893714</v>
      </c>
      <c r="H444" s="86">
        <f t="shared" si="205"/>
        <v>35681142</v>
      </c>
      <c r="I444" s="86">
        <f t="shared" si="205"/>
        <v>11893714</v>
      </c>
      <c r="J444" s="86">
        <f t="shared" si="205"/>
        <v>38685018</v>
      </c>
      <c r="K444" s="86">
        <f t="shared" si="205"/>
        <v>536969</v>
      </c>
      <c r="L444" s="86">
        <f t="shared" si="205"/>
        <v>51115701</v>
      </c>
      <c r="M444" s="86">
        <f t="shared" si="205"/>
        <v>536969</v>
      </c>
      <c r="N444" s="86">
        <f t="shared" si="205"/>
        <v>536970</v>
      </c>
      <c r="O444" s="86">
        <f t="shared" si="205"/>
        <v>12270119</v>
      </c>
      <c r="P444" s="86">
        <f t="shared" si="205"/>
        <v>13344058</v>
      </c>
      <c r="Q444" s="86">
        <f t="shared" si="205"/>
        <v>12223090</v>
      </c>
      <c r="R444" s="86">
        <f t="shared" si="205"/>
        <v>6851860</v>
      </c>
      <c r="S444" s="86">
        <f t="shared" si="205"/>
        <v>0</v>
      </c>
      <c r="T444" s="86">
        <f t="shared" si="205"/>
        <v>19074950</v>
      </c>
    </row>
    <row r="445" spans="1:22" s="22" customFormat="1" ht="15.75">
      <c r="A445" s="30"/>
      <c r="B445" s="39" t="s">
        <v>127</v>
      </c>
      <c r="C445" s="31"/>
      <c r="D445" s="36">
        <f>H445+L445+P445+T445</f>
        <v>2448834</v>
      </c>
      <c r="E445" s="43">
        <f>E436+E260+E171</f>
        <v>279075</v>
      </c>
      <c r="F445" s="43">
        <f>F436+F260+F171</f>
        <v>303602</v>
      </c>
      <c r="G445" s="43">
        <f aca="true" t="shared" si="206" ref="G445:S445">G436+G260+G171</f>
        <v>124959</v>
      </c>
      <c r="H445" s="85">
        <f>H436+H260+H171</f>
        <v>707636</v>
      </c>
      <c r="I445" s="85">
        <f t="shared" si="206"/>
        <v>62232</v>
      </c>
      <c r="J445" s="85">
        <f t="shared" si="206"/>
        <v>190645</v>
      </c>
      <c r="K445" s="85">
        <f t="shared" si="206"/>
        <v>985900</v>
      </c>
      <c r="L445" s="85">
        <f>L436+L260+L171</f>
        <v>1238777</v>
      </c>
      <c r="M445" s="85">
        <f t="shared" si="206"/>
        <v>14983</v>
      </c>
      <c r="N445" s="85">
        <f t="shared" si="206"/>
        <v>69511</v>
      </c>
      <c r="O445" s="85">
        <f t="shared" si="206"/>
        <v>195725</v>
      </c>
      <c r="P445" s="85">
        <f>P436+P260+P171</f>
        <v>280219</v>
      </c>
      <c r="Q445" s="85">
        <f t="shared" si="206"/>
        <v>122054</v>
      </c>
      <c r="R445" s="85">
        <f>R436+R260+R171</f>
        <v>97291</v>
      </c>
      <c r="S445" s="85">
        <f t="shared" si="206"/>
        <v>2857</v>
      </c>
      <c r="T445" s="85">
        <f>T436+T260+T171</f>
        <v>222202</v>
      </c>
      <c r="U445" s="46"/>
      <c r="V445" s="46"/>
    </row>
    <row r="446" spans="1:22" s="42" customFormat="1" ht="15.75">
      <c r="A446" s="38"/>
      <c r="B446" s="39"/>
      <c r="C446" s="47" t="s">
        <v>128</v>
      </c>
      <c r="D446" s="45">
        <f>SUM(D445:D445)</f>
        <v>2448834</v>
      </c>
      <c r="E446" s="45">
        <f aca="true" t="shared" si="207" ref="E446:T446">SUM(E445:E445)</f>
        <v>279075</v>
      </c>
      <c r="F446" s="45">
        <f t="shared" si="207"/>
        <v>303602</v>
      </c>
      <c r="G446" s="45">
        <f t="shared" si="207"/>
        <v>124959</v>
      </c>
      <c r="H446" s="86">
        <f t="shared" si="207"/>
        <v>707636</v>
      </c>
      <c r="I446" s="86">
        <f t="shared" si="207"/>
        <v>62232</v>
      </c>
      <c r="J446" s="86">
        <f t="shared" si="207"/>
        <v>190645</v>
      </c>
      <c r="K446" s="86">
        <f t="shared" si="207"/>
        <v>985900</v>
      </c>
      <c r="L446" s="86">
        <f t="shared" si="207"/>
        <v>1238777</v>
      </c>
      <c r="M446" s="86">
        <f t="shared" si="207"/>
        <v>14983</v>
      </c>
      <c r="N446" s="86">
        <f t="shared" si="207"/>
        <v>69511</v>
      </c>
      <c r="O446" s="86">
        <f t="shared" si="207"/>
        <v>195725</v>
      </c>
      <c r="P446" s="86">
        <f t="shared" si="207"/>
        <v>280219</v>
      </c>
      <c r="Q446" s="86">
        <f t="shared" si="207"/>
        <v>122054</v>
      </c>
      <c r="R446" s="86">
        <f t="shared" si="207"/>
        <v>97291</v>
      </c>
      <c r="S446" s="86">
        <f t="shared" si="207"/>
        <v>2857</v>
      </c>
      <c r="T446" s="86">
        <f t="shared" si="207"/>
        <v>222202</v>
      </c>
      <c r="U446" s="48"/>
      <c r="V446" s="48"/>
    </row>
    <row r="447" spans="1:22" s="22" customFormat="1" ht="15">
      <c r="A447" s="30"/>
      <c r="B447" s="49"/>
      <c r="C447" s="31"/>
      <c r="D447" s="50"/>
      <c r="E447" s="51"/>
      <c r="F447" s="51"/>
      <c r="G447" s="51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46"/>
      <c r="V447" s="46"/>
    </row>
    <row r="448" spans="1:22" s="22" customFormat="1" ht="15.75">
      <c r="A448" s="30"/>
      <c r="B448" s="39" t="s">
        <v>129</v>
      </c>
      <c r="C448" s="31"/>
      <c r="D448" s="44">
        <f>H448+L448+P448+T448</f>
        <v>640528</v>
      </c>
      <c r="E448" s="43">
        <f aca="true" t="shared" si="208" ref="E448:T448">E348+E85</f>
        <v>0</v>
      </c>
      <c r="F448" s="43">
        <f>F348+F85</f>
        <v>126626</v>
      </c>
      <c r="G448" s="43">
        <f>G348+G85</f>
        <v>26462</v>
      </c>
      <c r="H448" s="85">
        <f t="shared" si="208"/>
        <v>153088</v>
      </c>
      <c r="I448" s="85">
        <f t="shared" si="208"/>
        <v>14254</v>
      </c>
      <c r="J448" s="85">
        <f t="shared" si="208"/>
        <v>170581</v>
      </c>
      <c r="K448" s="85">
        <f t="shared" si="208"/>
        <v>62820</v>
      </c>
      <c r="L448" s="85">
        <f>L348+L85</f>
        <v>247655</v>
      </c>
      <c r="M448" s="85">
        <f t="shared" si="208"/>
        <v>14254</v>
      </c>
      <c r="N448" s="85">
        <f t="shared" si="208"/>
        <v>151427</v>
      </c>
      <c r="O448" s="85">
        <f t="shared" si="208"/>
        <v>32793</v>
      </c>
      <c r="P448" s="85">
        <f t="shared" si="208"/>
        <v>198474</v>
      </c>
      <c r="Q448" s="85">
        <f t="shared" si="208"/>
        <v>0</v>
      </c>
      <c r="R448" s="85">
        <f>R348+R85</f>
        <v>41311</v>
      </c>
      <c r="S448" s="85">
        <f t="shared" si="208"/>
        <v>0</v>
      </c>
      <c r="T448" s="85">
        <f t="shared" si="208"/>
        <v>41311</v>
      </c>
      <c r="U448" s="46"/>
      <c r="V448" s="46"/>
    </row>
    <row r="449" spans="1:22" s="42" customFormat="1" ht="15.75">
      <c r="A449" s="38"/>
      <c r="B449" s="39"/>
      <c r="C449" s="47" t="s">
        <v>128</v>
      </c>
      <c r="D449" s="44">
        <f>H449+L449+P449+T449</f>
        <v>640528</v>
      </c>
      <c r="E449" s="45">
        <f aca="true" t="shared" si="209" ref="E449:T449">SUM(E448:E448)</f>
        <v>0</v>
      </c>
      <c r="F449" s="45">
        <f t="shared" si="209"/>
        <v>126626</v>
      </c>
      <c r="G449" s="45">
        <f t="shared" si="209"/>
        <v>26462</v>
      </c>
      <c r="H449" s="86">
        <f t="shared" si="209"/>
        <v>153088</v>
      </c>
      <c r="I449" s="86">
        <f t="shared" si="209"/>
        <v>14254</v>
      </c>
      <c r="J449" s="86">
        <f t="shared" si="209"/>
        <v>170581</v>
      </c>
      <c r="K449" s="86">
        <f t="shared" si="209"/>
        <v>62820</v>
      </c>
      <c r="L449" s="86">
        <f t="shared" si="209"/>
        <v>247655</v>
      </c>
      <c r="M449" s="86">
        <f t="shared" si="209"/>
        <v>14254</v>
      </c>
      <c r="N449" s="86">
        <f t="shared" si="209"/>
        <v>151427</v>
      </c>
      <c r="O449" s="86">
        <f t="shared" si="209"/>
        <v>32793</v>
      </c>
      <c r="P449" s="86">
        <f t="shared" si="209"/>
        <v>198474</v>
      </c>
      <c r="Q449" s="86">
        <f t="shared" si="209"/>
        <v>0</v>
      </c>
      <c r="R449" s="86">
        <f t="shared" si="209"/>
        <v>41311</v>
      </c>
      <c r="S449" s="86">
        <f t="shared" si="209"/>
        <v>0</v>
      </c>
      <c r="T449" s="86">
        <f t="shared" si="209"/>
        <v>41311</v>
      </c>
      <c r="U449" s="48"/>
      <c r="V449" s="48"/>
    </row>
    <row r="450" spans="1:22" s="42" customFormat="1" ht="15.75">
      <c r="A450" s="38"/>
      <c r="B450" s="39"/>
      <c r="C450" s="47" t="s">
        <v>130</v>
      </c>
      <c r="D450" s="45">
        <f>D446+D449</f>
        <v>3089362</v>
      </c>
      <c r="E450" s="45">
        <f aca="true" t="shared" si="210" ref="E450:T450">E446+E449</f>
        <v>279075</v>
      </c>
      <c r="F450" s="45">
        <f t="shared" si="210"/>
        <v>430228</v>
      </c>
      <c r="G450" s="45">
        <f t="shared" si="210"/>
        <v>151421</v>
      </c>
      <c r="H450" s="86">
        <f t="shared" si="210"/>
        <v>860724</v>
      </c>
      <c r="I450" s="86">
        <f t="shared" si="210"/>
        <v>76486</v>
      </c>
      <c r="J450" s="86">
        <f t="shared" si="210"/>
        <v>361226</v>
      </c>
      <c r="K450" s="86">
        <f t="shared" si="210"/>
        <v>1048720</v>
      </c>
      <c r="L450" s="86">
        <f t="shared" si="210"/>
        <v>1486432</v>
      </c>
      <c r="M450" s="86">
        <f t="shared" si="210"/>
        <v>29237</v>
      </c>
      <c r="N450" s="86">
        <f t="shared" si="210"/>
        <v>220938</v>
      </c>
      <c r="O450" s="86">
        <f t="shared" si="210"/>
        <v>228518</v>
      </c>
      <c r="P450" s="86">
        <f t="shared" si="210"/>
        <v>478693</v>
      </c>
      <c r="Q450" s="86">
        <f t="shared" si="210"/>
        <v>122054</v>
      </c>
      <c r="R450" s="86">
        <f t="shared" si="210"/>
        <v>138602</v>
      </c>
      <c r="S450" s="86">
        <f t="shared" si="210"/>
        <v>2857</v>
      </c>
      <c r="T450" s="86">
        <f t="shared" si="210"/>
        <v>263513</v>
      </c>
      <c r="U450" s="48"/>
      <c r="V450" s="48"/>
    </row>
    <row r="451" spans="1:22" s="22" customFormat="1" ht="15">
      <c r="A451" s="30"/>
      <c r="B451" s="49"/>
      <c r="C451" s="31"/>
      <c r="D451" s="3"/>
      <c r="E451" s="29"/>
      <c r="F451" s="29"/>
      <c r="G451" s="29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46"/>
      <c r="V451" s="46"/>
    </row>
    <row r="452" spans="1:22" s="4" customFormat="1" ht="15.75">
      <c r="A452" s="52"/>
      <c r="B452" s="39" t="s">
        <v>123</v>
      </c>
      <c r="C452" s="47"/>
      <c r="D452" s="44">
        <f>H452+L452+P452+T452</f>
        <v>7063523</v>
      </c>
      <c r="E452" s="53">
        <f>E25+E111+E200+E288+E376</f>
        <v>1374077</v>
      </c>
      <c r="F452" s="53">
        <f>F25+F111+F200+F288+F376</f>
        <v>1128395</v>
      </c>
      <c r="G452" s="53">
        <f>G25+G111+G200+G288+G376</f>
        <v>954073</v>
      </c>
      <c r="H452" s="88">
        <f>E452+F452+G452</f>
        <v>3456545</v>
      </c>
      <c r="I452" s="88">
        <f>I25+I111+I200+I288+I376</f>
        <v>527235</v>
      </c>
      <c r="J452" s="88">
        <f>J25+J111+J200+J288+J376</f>
        <v>291391</v>
      </c>
      <c r="K452" s="88">
        <f>K25+K111+K200+K288+K376</f>
        <v>0</v>
      </c>
      <c r="L452" s="88">
        <f>I452+J452+K452</f>
        <v>818626</v>
      </c>
      <c r="M452" s="88">
        <f>M25+M111+M200+M288+M376</f>
        <v>189546</v>
      </c>
      <c r="N452" s="88">
        <f>N25+N111+N200+N288+N376</f>
        <v>391430</v>
      </c>
      <c r="O452" s="88">
        <f>O25+O111+O200+O288+O376</f>
        <v>296416</v>
      </c>
      <c r="P452" s="88">
        <f>M452+N452+O452</f>
        <v>877392</v>
      </c>
      <c r="Q452" s="88">
        <f>Q25+Q111+Q200+Q288+Q376</f>
        <v>893465</v>
      </c>
      <c r="R452" s="88">
        <f>R25+R111+R200+R288+R376</f>
        <v>766588</v>
      </c>
      <c r="S452" s="88">
        <f>S25+S111+S200+S288+S376</f>
        <v>250907</v>
      </c>
      <c r="T452" s="88">
        <f>Q452+R452+S452</f>
        <v>1910960</v>
      </c>
      <c r="U452" s="54"/>
      <c r="V452" s="54"/>
    </row>
    <row r="453" spans="1:20" s="4" customFormat="1" ht="15.75">
      <c r="A453" s="52"/>
      <c r="B453" s="52"/>
      <c r="C453" s="47" t="s">
        <v>138</v>
      </c>
      <c r="D453" s="44">
        <f>H453+L453+P453+T453</f>
        <v>129368736</v>
      </c>
      <c r="E453" s="53">
        <f aca="true" t="shared" si="211" ref="E453:S453">E444+E450+E452</f>
        <v>13546866</v>
      </c>
      <c r="F453" s="53">
        <f t="shared" si="211"/>
        <v>13452337</v>
      </c>
      <c r="G453" s="53">
        <f t="shared" si="211"/>
        <v>12999208</v>
      </c>
      <c r="H453" s="88">
        <f>E453+F453+G453</f>
        <v>39998411</v>
      </c>
      <c r="I453" s="88">
        <f>I444+I450+I452</f>
        <v>12497435</v>
      </c>
      <c r="J453" s="88">
        <f t="shared" si="211"/>
        <v>39337635</v>
      </c>
      <c r="K453" s="88">
        <f t="shared" si="211"/>
        <v>1585689</v>
      </c>
      <c r="L453" s="88">
        <f>I453+J453+K453</f>
        <v>53420759</v>
      </c>
      <c r="M453" s="88">
        <f t="shared" si="211"/>
        <v>755752</v>
      </c>
      <c r="N453" s="88">
        <f t="shared" si="211"/>
        <v>1149338</v>
      </c>
      <c r="O453" s="88">
        <f t="shared" si="211"/>
        <v>12795053</v>
      </c>
      <c r="P453" s="88">
        <f>M453+N453+O453</f>
        <v>14700143</v>
      </c>
      <c r="Q453" s="88">
        <f t="shared" si="211"/>
        <v>13238609</v>
      </c>
      <c r="R453" s="88">
        <f t="shared" si="211"/>
        <v>7757050</v>
      </c>
      <c r="S453" s="88">
        <f t="shared" si="211"/>
        <v>253764</v>
      </c>
      <c r="T453" s="88">
        <f>Q453+R453+S453</f>
        <v>21249423</v>
      </c>
    </row>
    <row r="454" spans="1:22" s="22" customFormat="1" ht="15">
      <c r="A454" s="30"/>
      <c r="B454" s="30"/>
      <c r="C454" s="31"/>
      <c r="D454" s="32"/>
      <c r="E454" s="46"/>
      <c r="F454" s="46"/>
      <c r="G454" s="46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46"/>
      <c r="V454" s="46"/>
    </row>
    <row r="455" spans="1:22" s="22" customFormat="1" ht="15.75">
      <c r="A455" s="5" t="s">
        <v>115</v>
      </c>
      <c r="B455" s="1"/>
      <c r="C455" s="1"/>
      <c r="D455" s="13"/>
      <c r="E455" s="4"/>
      <c r="F455" s="1"/>
      <c r="G455" s="1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46"/>
      <c r="V455" s="46"/>
    </row>
    <row r="456" spans="1:20" s="22" customFormat="1" ht="15.75">
      <c r="A456" s="5" t="s">
        <v>116</v>
      </c>
      <c r="B456" s="1"/>
      <c r="C456" s="1"/>
      <c r="D456" s="13"/>
      <c r="E456" s="4"/>
      <c r="F456" s="1"/>
      <c r="G456" s="1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</row>
    <row r="457" spans="1:22" s="22" customFormat="1" ht="15.75">
      <c r="A457" s="5" t="s">
        <v>117</v>
      </c>
      <c r="B457" s="1"/>
      <c r="C457" s="1"/>
      <c r="D457" s="1"/>
      <c r="E457" s="4"/>
      <c r="F457" s="1"/>
      <c r="G457" s="1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55"/>
      <c r="V457" s="55"/>
    </row>
    <row r="458" spans="1:20" s="22" customFormat="1" ht="15.75">
      <c r="A458" s="1"/>
      <c r="B458" s="1"/>
      <c r="C458" s="1"/>
      <c r="D458" s="1"/>
      <c r="E458" s="4"/>
      <c r="F458" s="1"/>
      <c r="G458" s="1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</row>
    <row r="459" spans="1:20" s="22" customFormat="1" ht="15.75">
      <c r="A459" s="4" t="s">
        <v>122</v>
      </c>
      <c r="B459" s="4" t="s">
        <v>140</v>
      </c>
      <c r="C459" s="1"/>
      <c r="D459" s="13"/>
      <c r="E459" s="13"/>
      <c r="F459" s="13"/>
      <c r="G459" s="13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</row>
    <row r="460" spans="1:20" s="22" customFormat="1" ht="15.75">
      <c r="A460" s="23"/>
      <c r="B460" s="1"/>
      <c r="C460" s="1"/>
      <c r="D460" s="13"/>
      <c r="E460" s="13"/>
      <c r="F460" s="13"/>
      <c r="G460" s="13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49" t="s">
        <v>120</v>
      </c>
      <c r="T460" s="60"/>
    </row>
    <row r="461" spans="1:20" s="22" customFormat="1" ht="15">
      <c r="A461" s="127" t="s">
        <v>1</v>
      </c>
      <c r="B461" s="115" t="s">
        <v>2</v>
      </c>
      <c r="C461" s="117" t="s">
        <v>3</v>
      </c>
      <c r="D461" s="119" t="s">
        <v>139</v>
      </c>
      <c r="E461" s="121" t="s">
        <v>4</v>
      </c>
      <c r="F461" s="121" t="s">
        <v>5</v>
      </c>
      <c r="G461" s="121" t="s">
        <v>6</v>
      </c>
      <c r="H461" s="123" t="s">
        <v>7</v>
      </c>
      <c r="I461" s="125" t="s">
        <v>8</v>
      </c>
      <c r="J461" s="125" t="s">
        <v>9</v>
      </c>
      <c r="K461" s="125" t="s">
        <v>10</v>
      </c>
      <c r="L461" s="123" t="s">
        <v>11</v>
      </c>
      <c r="M461" s="125" t="s">
        <v>12</v>
      </c>
      <c r="N461" s="125" t="s">
        <v>13</v>
      </c>
      <c r="O461" s="125" t="s">
        <v>14</v>
      </c>
      <c r="P461" s="123" t="s">
        <v>15</v>
      </c>
      <c r="Q461" s="125" t="s">
        <v>16</v>
      </c>
      <c r="R461" s="125" t="s">
        <v>17</v>
      </c>
      <c r="S461" s="125" t="s">
        <v>18</v>
      </c>
      <c r="T461" s="123" t="s">
        <v>19</v>
      </c>
    </row>
    <row r="462" spans="1:20" s="22" customFormat="1" ht="15">
      <c r="A462" s="128"/>
      <c r="B462" s="116"/>
      <c r="C462" s="118"/>
      <c r="D462" s="120"/>
      <c r="E462" s="122"/>
      <c r="F462" s="122"/>
      <c r="G462" s="122"/>
      <c r="H462" s="124"/>
      <c r="I462" s="123"/>
      <c r="J462" s="123"/>
      <c r="K462" s="123"/>
      <c r="L462" s="124"/>
      <c r="M462" s="123"/>
      <c r="N462" s="123"/>
      <c r="O462" s="123"/>
      <c r="P462" s="124"/>
      <c r="Q462" s="123"/>
      <c r="R462" s="123"/>
      <c r="S462" s="123"/>
      <c r="T462" s="124"/>
    </row>
    <row r="463" spans="1:20" s="22" customFormat="1" ht="15.75">
      <c r="A463" s="6" t="s">
        <v>20</v>
      </c>
      <c r="B463" s="7"/>
      <c r="C463" s="8">
        <v>200</v>
      </c>
      <c r="D463" s="56">
        <f>D464+D473+D506+D507+D508+D509+D516</f>
        <v>127181519</v>
      </c>
      <c r="E463" s="56">
        <f aca="true" t="shared" si="212" ref="E463:T463">E464+E473+E506+E507+E508+E509+E516</f>
        <v>13267791</v>
      </c>
      <c r="F463" s="56">
        <f t="shared" si="212"/>
        <v>13163798</v>
      </c>
      <c r="G463" s="56">
        <f>G464+G473+G506+G507+G508+G509+G516</f>
        <v>12874249</v>
      </c>
      <c r="H463" s="56">
        <f t="shared" si="212"/>
        <v>39305838</v>
      </c>
      <c r="I463" s="56">
        <f t="shared" si="212"/>
        <v>12435203</v>
      </c>
      <c r="J463" s="56">
        <f t="shared" si="212"/>
        <v>39226970</v>
      </c>
      <c r="K463" s="56">
        <f t="shared" si="212"/>
        <v>710331</v>
      </c>
      <c r="L463" s="56">
        <f t="shared" si="212"/>
        <v>52372504</v>
      </c>
      <c r="M463" s="56">
        <f t="shared" si="212"/>
        <v>740769</v>
      </c>
      <c r="N463" s="56">
        <f t="shared" si="212"/>
        <v>1011454</v>
      </c>
      <c r="O463" s="56">
        <f t="shared" si="212"/>
        <v>12710248</v>
      </c>
      <c r="P463" s="56">
        <f t="shared" si="212"/>
        <v>14462471</v>
      </c>
      <c r="Q463" s="56">
        <f t="shared" si="212"/>
        <v>13118706</v>
      </c>
      <c r="R463" s="56">
        <f t="shared" si="212"/>
        <v>7671093</v>
      </c>
      <c r="S463" s="56">
        <f t="shared" si="212"/>
        <v>250907</v>
      </c>
      <c r="T463" s="56">
        <f t="shared" si="212"/>
        <v>21040706</v>
      </c>
    </row>
    <row r="464" spans="1:20" s="22" customFormat="1" ht="15.75">
      <c r="A464" s="9" t="s">
        <v>21</v>
      </c>
      <c r="B464" s="9" t="s">
        <v>22</v>
      </c>
      <c r="C464" s="9"/>
      <c r="D464" s="57">
        <f>H464+L464+P464+T464</f>
        <v>119215851</v>
      </c>
      <c r="E464" s="58">
        <f>E465+E466+E472</f>
        <v>11893714</v>
      </c>
      <c r="F464" s="58">
        <f>F465+F466+F472</f>
        <v>11893714</v>
      </c>
      <c r="G464" s="58">
        <f>G465+G466+G472</f>
        <v>11893714</v>
      </c>
      <c r="H464" s="58">
        <f>E464+F464+G464</f>
        <v>35681142</v>
      </c>
      <c r="I464" s="58">
        <f>I465+I466+I472</f>
        <v>11893714</v>
      </c>
      <c r="J464" s="58">
        <f>J465+J466+J472</f>
        <v>38685018</v>
      </c>
      <c r="K464" s="58">
        <f>K465+K466+K472</f>
        <v>536969</v>
      </c>
      <c r="L464" s="58">
        <f>I464+J464+K464</f>
        <v>51115701</v>
      </c>
      <c r="M464" s="58">
        <f>M465+M466+M472</f>
        <v>536969</v>
      </c>
      <c r="N464" s="58">
        <f>N465+N466+N472</f>
        <v>536970</v>
      </c>
      <c r="O464" s="58">
        <f>O465+O466+O472</f>
        <v>12270119</v>
      </c>
      <c r="P464" s="58">
        <f>M464+N464+O464</f>
        <v>13344058</v>
      </c>
      <c r="Q464" s="58">
        <f>Q465+Q466+Q472</f>
        <v>12223090</v>
      </c>
      <c r="R464" s="58">
        <f>R465+R466+R472</f>
        <v>6851860</v>
      </c>
      <c r="S464" s="58">
        <f>S465+S466+S472</f>
        <v>0</v>
      </c>
      <c r="T464" s="58">
        <f>Q464+R464+S464</f>
        <v>19074950</v>
      </c>
    </row>
    <row r="465" spans="1:20" s="22" customFormat="1" ht="15.75">
      <c r="A465" s="9" t="s">
        <v>23</v>
      </c>
      <c r="B465" s="9" t="s">
        <v>24</v>
      </c>
      <c r="C465" s="9"/>
      <c r="D465" s="59">
        <f>H465+L465+P465+T465</f>
        <v>91563634</v>
      </c>
      <c r="E465" s="59">
        <f aca="true" t="shared" si="213" ref="E465:G466">E12+E98+E187+E275+E363</f>
        <v>9134957</v>
      </c>
      <c r="F465" s="59">
        <f t="shared" si="213"/>
        <v>9134957</v>
      </c>
      <c r="G465" s="59">
        <f t="shared" si="213"/>
        <v>9134957</v>
      </c>
      <c r="H465" s="59">
        <f>E465+F465+G465</f>
        <v>27404871</v>
      </c>
      <c r="I465" s="59">
        <f aca="true" t="shared" si="214" ref="I465:K466">I12+I98+I187+I275+I363</f>
        <v>9134957</v>
      </c>
      <c r="J465" s="59">
        <f t="shared" si="214"/>
        <v>29711993</v>
      </c>
      <c r="K465" s="59">
        <f t="shared" si="214"/>
        <v>412420</v>
      </c>
      <c r="L465" s="59">
        <f>I465+J465+K465</f>
        <v>39259370</v>
      </c>
      <c r="M465" s="59">
        <f aca="true" t="shared" si="215" ref="M465:O466">M12+M98+M187+M275+M363</f>
        <v>412420</v>
      </c>
      <c r="N465" s="59">
        <f t="shared" si="215"/>
        <v>412420</v>
      </c>
      <c r="O465" s="59">
        <f t="shared" si="215"/>
        <v>9424053</v>
      </c>
      <c r="P465" s="59">
        <f>M465+N465+O465</f>
        <v>10248893</v>
      </c>
      <c r="Q465" s="59">
        <f aca="true" t="shared" si="216" ref="Q465:S466">Q12+Q98+Q187+Q275+Q363</f>
        <v>9387935</v>
      </c>
      <c r="R465" s="59">
        <f t="shared" si="216"/>
        <v>5262565</v>
      </c>
      <c r="S465" s="59">
        <f t="shared" si="216"/>
        <v>0</v>
      </c>
      <c r="T465" s="59">
        <f>Q465+R465</f>
        <v>14650500</v>
      </c>
    </row>
    <row r="466" spans="1:20" s="22" customFormat="1" ht="15.75">
      <c r="A466" s="9" t="s">
        <v>25</v>
      </c>
      <c r="B466" s="9" t="s">
        <v>26</v>
      </c>
      <c r="C466" s="9"/>
      <c r="D466" s="56">
        <f>D13+D99+D188+D276+D364</f>
        <v>0</v>
      </c>
      <c r="E466" s="56">
        <f t="shared" si="213"/>
        <v>0</v>
      </c>
      <c r="F466" s="56">
        <f t="shared" si="213"/>
        <v>0</v>
      </c>
      <c r="G466" s="56">
        <f t="shared" si="213"/>
        <v>0</v>
      </c>
      <c r="H466" s="56">
        <f>H13+H99+H188+H276+H364</f>
        <v>0</v>
      </c>
      <c r="I466" s="56">
        <f t="shared" si="214"/>
        <v>0</v>
      </c>
      <c r="J466" s="56">
        <f t="shared" si="214"/>
        <v>0</v>
      </c>
      <c r="K466" s="56">
        <f t="shared" si="214"/>
        <v>0</v>
      </c>
      <c r="L466" s="56">
        <f>L13+L99+L188+L276+L364</f>
        <v>0</v>
      </c>
      <c r="M466" s="56">
        <f t="shared" si="215"/>
        <v>0</v>
      </c>
      <c r="N466" s="56">
        <f t="shared" si="215"/>
        <v>0</v>
      </c>
      <c r="O466" s="56">
        <f t="shared" si="215"/>
        <v>0</v>
      </c>
      <c r="P466" s="56">
        <f>P13+P99+P188+P276+P364</f>
        <v>0</v>
      </c>
      <c r="Q466" s="56">
        <f t="shared" si="216"/>
        <v>0</v>
      </c>
      <c r="R466" s="56">
        <f t="shared" si="216"/>
        <v>0</v>
      </c>
      <c r="S466" s="56">
        <f t="shared" si="216"/>
        <v>0</v>
      </c>
      <c r="T466" s="56">
        <f>T13+T99+T188+T276+T364</f>
        <v>0</v>
      </c>
    </row>
    <row r="467" spans="1:20" s="22" customFormat="1" ht="15">
      <c r="A467" s="14"/>
      <c r="B467" s="14" t="s">
        <v>27</v>
      </c>
      <c r="C467" s="14">
        <v>104</v>
      </c>
      <c r="D467" s="59">
        <f aca="true" t="shared" si="217" ref="D467:D472">H467+L467+P467+T467</f>
        <v>0</v>
      </c>
      <c r="E467" s="59">
        <f aca="true" t="shared" si="218" ref="E467:T467">E14+E100+E189+E277+E365</f>
        <v>0</v>
      </c>
      <c r="F467" s="59">
        <f t="shared" si="218"/>
        <v>0</v>
      </c>
      <c r="G467" s="59">
        <f t="shared" si="218"/>
        <v>0</v>
      </c>
      <c r="H467" s="59">
        <f t="shared" si="218"/>
        <v>0</v>
      </c>
      <c r="I467" s="59">
        <f t="shared" si="218"/>
        <v>0</v>
      </c>
      <c r="J467" s="59">
        <f t="shared" si="218"/>
        <v>0</v>
      </c>
      <c r="K467" s="59">
        <f t="shared" si="218"/>
        <v>0</v>
      </c>
      <c r="L467" s="59">
        <f t="shared" si="218"/>
        <v>0</v>
      </c>
      <c r="M467" s="59">
        <f t="shared" si="218"/>
        <v>0</v>
      </c>
      <c r="N467" s="59">
        <f t="shared" si="218"/>
        <v>0</v>
      </c>
      <c r="O467" s="59">
        <f t="shared" si="218"/>
        <v>0</v>
      </c>
      <c r="P467" s="59">
        <f t="shared" si="218"/>
        <v>0</v>
      </c>
      <c r="Q467" s="59">
        <f t="shared" si="218"/>
        <v>0</v>
      </c>
      <c r="R467" s="59">
        <f t="shared" si="218"/>
        <v>0</v>
      </c>
      <c r="S467" s="59">
        <f t="shared" si="218"/>
        <v>0</v>
      </c>
      <c r="T467" s="59">
        <f t="shared" si="218"/>
        <v>0</v>
      </c>
    </row>
    <row r="468" spans="1:20" s="22" customFormat="1" ht="15">
      <c r="A468" s="14"/>
      <c r="B468" s="14" t="s">
        <v>28</v>
      </c>
      <c r="C468" s="14">
        <v>101</v>
      </c>
      <c r="D468" s="59">
        <f t="shared" si="217"/>
        <v>0</v>
      </c>
      <c r="E468" s="59">
        <f aca="true" t="shared" si="219" ref="E468:T468">E15+E101+E190+E278+E366</f>
        <v>0</v>
      </c>
      <c r="F468" s="59">
        <f t="shared" si="219"/>
        <v>0</v>
      </c>
      <c r="G468" s="59">
        <f t="shared" si="219"/>
        <v>0</v>
      </c>
      <c r="H468" s="59">
        <f t="shared" si="219"/>
        <v>0</v>
      </c>
      <c r="I468" s="59">
        <f t="shared" si="219"/>
        <v>0</v>
      </c>
      <c r="J468" s="59">
        <f t="shared" si="219"/>
        <v>0</v>
      </c>
      <c r="K468" s="59">
        <f t="shared" si="219"/>
        <v>0</v>
      </c>
      <c r="L468" s="59">
        <f t="shared" si="219"/>
        <v>0</v>
      </c>
      <c r="M468" s="59">
        <f t="shared" si="219"/>
        <v>0</v>
      </c>
      <c r="N468" s="59">
        <f t="shared" si="219"/>
        <v>0</v>
      </c>
      <c r="O468" s="59">
        <f t="shared" si="219"/>
        <v>0</v>
      </c>
      <c r="P468" s="59">
        <f t="shared" si="219"/>
        <v>0</v>
      </c>
      <c r="Q468" s="59">
        <f t="shared" si="219"/>
        <v>0</v>
      </c>
      <c r="R468" s="59">
        <f t="shared" si="219"/>
        <v>0</v>
      </c>
      <c r="S468" s="59">
        <f t="shared" si="219"/>
        <v>0</v>
      </c>
      <c r="T468" s="59">
        <f t="shared" si="219"/>
        <v>0</v>
      </c>
    </row>
    <row r="469" spans="1:20" s="22" customFormat="1" ht="15">
      <c r="A469" s="14"/>
      <c r="B469" s="14" t="s">
        <v>29</v>
      </c>
      <c r="C469" s="14">
        <v>102</v>
      </c>
      <c r="D469" s="59">
        <f t="shared" si="217"/>
        <v>0</v>
      </c>
      <c r="E469" s="59">
        <f aca="true" t="shared" si="220" ref="E469:T469">E16+E102+E191+E279+E367</f>
        <v>0</v>
      </c>
      <c r="F469" s="59">
        <f t="shared" si="220"/>
        <v>0</v>
      </c>
      <c r="G469" s="59">
        <f t="shared" si="220"/>
        <v>0</v>
      </c>
      <c r="H469" s="59">
        <f t="shared" si="220"/>
        <v>0</v>
      </c>
      <c r="I469" s="59">
        <f t="shared" si="220"/>
        <v>0</v>
      </c>
      <c r="J469" s="59">
        <f t="shared" si="220"/>
        <v>0</v>
      </c>
      <c r="K469" s="59">
        <f t="shared" si="220"/>
        <v>0</v>
      </c>
      <c r="L469" s="59">
        <f t="shared" si="220"/>
        <v>0</v>
      </c>
      <c r="M469" s="59">
        <f t="shared" si="220"/>
        <v>0</v>
      </c>
      <c r="N469" s="59">
        <f t="shared" si="220"/>
        <v>0</v>
      </c>
      <c r="O469" s="59">
        <f t="shared" si="220"/>
        <v>0</v>
      </c>
      <c r="P469" s="59">
        <f t="shared" si="220"/>
        <v>0</v>
      </c>
      <c r="Q469" s="59">
        <f t="shared" si="220"/>
        <v>0</v>
      </c>
      <c r="R469" s="59">
        <f t="shared" si="220"/>
        <v>0</v>
      </c>
      <c r="S469" s="59">
        <f t="shared" si="220"/>
        <v>0</v>
      </c>
      <c r="T469" s="59">
        <f t="shared" si="220"/>
        <v>0</v>
      </c>
    </row>
    <row r="470" spans="1:20" s="22" customFormat="1" ht="15">
      <c r="A470" s="14"/>
      <c r="B470" s="14" t="s">
        <v>136</v>
      </c>
      <c r="C470" s="14"/>
      <c r="D470" s="59">
        <f t="shared" si="217"/>
        <v>0</v>
      </c>
      <c r="E470" s="59">
        <f aca="true" t="shared" si="221" ref="E470:T470">E17+E103+E192+E280+E368</f>
        <v>0</v>
      </c>
      <c r="F470" s="59">
        <f t="shared" si="221"/>
        <v>0</v>
      </c>
      <c r="G470" s="59">
        <f t="shared" si="221"/>
        <v>0</v>
      </c>
      <c r="H470" s="59">
        <f t="shared" si="221"/>
        <v>0</v>
      </c>
      <c r="I470" s="59">
        <f t="shared" si="221"/>
        <v>0</v>
      </c>
      <c r="J470" s="59">
        <f t="shared" si="221"/>
        <v>0</v>
      </c>
      <c r="K470" s="59">
        <f t="shared" si="221"/>
        <v>0</v>
      </c>
      <c r="L470" s="59">
        <f t="shared" si="221"/>
        <v>0</v>
      </c>
      <c r="M470" s="59">
        <f t="shared" si="221"/>
        <v>0</v>
      </c>
      <c r="N470" s="59">
        <f t="shared" si="221"/>
        <v>0</v>
      </c>
      <c r="O470" s="59">
        <f t="shared" si="221"/>
        <v>0</v>
      </c>
      <c r="P470" s="59">
        <f t="shared" si="221"/>
        <v>0</v>
      </c>
      <c r="Q470" s="59">
        <f t="shared" si="221"/>
        <v>0</v>
      </c>
      <c r="R470" s="59">
        <f t="shared" si="221"/>
        <v>0</v>
      </c>
      <c r="S470" s="59">
        <f t="shared" si="221"/>
        <v>0</v>
      </c>
      <c r="T470" s="59">
        <f t="shared" si="221"/>
        <v>0</v>
      </c>
    </row>
    <row r="471" spans="1:20" s="22" customFormat="1" ht="15">
      <c r="A471" s="14"/>
      <c r="B471" s="14" t="s">
        <v>30</v>
      </c>
      <c r="C471" s="14">
        <v>103</v>
      </c>
      <c r="D471" s="59">
        <f t="shared" si="217"/>
        <v>0</v>
      </c>
      <c r="E471" s="59">
        <f aca="true" t="shared" si="222" ref="E471:T472">E18+E104+E193+E281+E369</f>
        <v>0</v>
      </c>
      <c r="F471" s="59">
        <f t="shared" si="222"/>
        <v>0</v>
      </c>
      <c r="G471" s="59">
        <f t="shared" si="222"/>
        <v>0</v>
      </c>
      <c r="H471" s="59">
        <f t="shared" si="222"/>
        <v>0</v>
      </c>
      <c r="I471" s="59">
        <f t="shared" si="222"/>
        <v>0</v>
      </c>
      <c r="J471" s="59">
        <f t="shared" si="222"/>
        <v>0</v>
      </c>
      <c r="K471" s="59">
        <f t="shared" si="222"/>
        <v>0</v>
      </c>
      <c r="L471" s="59">
        <f t="shared" si="222"/>
        <v>0</v>
      </c>
      <c r="M471" s="59">
        <f t="shared" si="222"/>
        <v>0</v>
      </c>
      <c r="N471" s="59">
        <f t="shared" si="222"/>
        <v>0</v>
      </c>
      <c r="O471" s="59">
        <f t="shared" si="222"/>
        <v>0</v>
      </c>
      <c r="P471" s="59">
        <f t="shared" si="222"/>
        <v>0</v>
      </c>
      <c r="Q471" s="59">
        <f t="shared" si="222"/>
        <v>0</v>
      </c>
      <c r="R471" s="59">
        <f t="shared" si="222"/>
        <v>0</v>
      </c>
      <c r="S471" s="59">
        <f t="shared" si="222"/>
        <v>0</v>
      </c>
      <c r="T471" s="59">
        <f t="shared" si="222"/>
        <v>0</v>
      </c>
    </row>
    <row r="472" spans="1:20" s="22" customFormat="1" ht="15.75">
      <c r="A472" s="9" t="s">
        <v>31</v>
      </c>
      <c r="B472" s="9" t="s">
        <v>32</v>
      </c>
      <c r="C472" s="9"/>
      <c r="D472" s="59">
        <f t="shared" si="217"/>
        <v>27652217</v>
      </c>
      <c r="E472" s="59">
        <f>E19+E105+E194+E282+E370</f>
        <v>2758757</v>
      </c>
      <c r="F472" s="59">
        <f t="shared" si="222"/>
        <v>2758757</v>
      </c>
      <c r="G472" s="59">
        <f t="shared" si="222"/>
        <v>2758757</v>
      </c>
      <c r="H472" s="59">
        <f>E472+F472+G472</f>
        <v>8276271</v>
      </c>
      <c r="I472" s="59">
        <f>I19+I105+I194+I282+I370</f>
        <v>2758757</v>
      </c>
      <c r="J472" s="59">
        <f t="shared" si="222"/>
        <v>8973025</v>
      </c>
      <c r="K472" s="59">
        <f t="shared" si="222"/>
        <v>124549</v>
      </c>
      <c r="L472" s="59">
        <f>I472+J472+K472</f>
        <v>11856331</v>
      </c>
      <c r="M472" s="59">
        <f>M19+M105+M194+M282+M370</f>
        <v>124549</v>
      </c>
      <c r="N472" s="59">
        <f t="shared" si="222"/>
        <v>124550</v>
      </c>
      <c r="O472" s="59">
        <f t="shared" si="222"/>
        <v>2846066</v>
      </c>
      <c r="P472" s="59">
        <f>M472+N472+O472</f>
        <v>3095165</v>
      </c>
      <c r="Q472" s="59">
        <f>Q19+Q105+Q194+Q282+Q370</f>
        <v>2835155</v>
      </c>
      <c r="R472" s="59">
        <f t="shared" si="222"/>
        <v>1589295</v>
      </c>
      <c r="S472" s="59">
        <f t="shared" si="222"/>
        <v>0</v>
      </c>
      <c r="T472" s="59">
        <f>Q472+R472</f>
        <v>4424450</v>
      </c>
    </row>
    <row r="473" spans="1:20" s="22" customFormat="1" ht="15.75">
      <c r="A473" s="9" t="s">
        <v>33</v>
      </c>
      <c r="B473" s="9" t="s">
        <v>34</v>
      </c>
      <c r="C473" s="9"/>
      <c r="D473" s="25">
        <f>D474+D475+D478+D486+D487+D493</f>
        <v>7844982</v>
      </c>
      <c r="E473" s="25">
        <f aca="true" t="shared" si="223" ref="E473:T473">E474+E475+E478+E486+E487+E493</f>
        <v>1374077</v>
      </c>
      <c r="F473" s="25">
        <f t="shared" si="223"/>
        <v>1218055</v>
      </c>
      <c r="G473" s="25">
        <f>G474+G475+G478+G486+G487+G493</f>
        <v>980535</v>
      </c>
      <c r="H473" s="58">
        <f t="shared" si="223"/>
        <v>3572667</v>
      </c>
      <c r="I473" s="58">
        <f t="shared" si="223"/>
        <v>541489</v>
      </c>
      <c r="J473" s="58">
        <f t="shared" si="223"/>
        <v>510325</v>
      </c>
      <c r="K473" s="58">
        <f t="shared" si="223"/>
        <v>136332</v>
      </c>
      <c r="L473" s="58">
        <f t="shared" si="223"/>
        <v>1188146</v>
      </c>
      <c r="M473" s="58">
        <f t="shared" si="223"/>
        <v>203800</v>
      </c>
      <c r="N473" s="58">
        <f t="shared" si="223"/>
        <v>474484</v>
      </c>
      <c r="O473" s="58">
        <f t="shared" si="223"/>
        <v>440129</v>
      </c>
      <c r="P473" s="58">
        <f t="shared" si="223"/>
        <v>1118413</v>
      </c>
      <c r="Q473" s="58">
        <f t="shared" si="223"/>
        <v>895616</v>
      </c>
      <c r="R473" s="58">
        <f t="shared" si="223"/>
        <v>819233</v>
      </c>
      <c r="S473" s="58">
        <f t="shared" si="223"/>
        <v>250907</v>
      </c>
      <c r="T473" s="58">
        <f t="shared" si="223"/>
        <v>1965756</v>
      </c>
    </row>
    <row r="474" spans="1:20" s="22" customFormat="1" ht="15.75">
      <c r="A474" s="9" t="s">
        <v>35</v>
      </c>
      <c r="B474" s="9" t="s">
        <v>36</v>
      </c>
      <c r="C474" s="9"/>
      <c r="D474" s="59">
        <f>D21+D107+D196+D284+D372</f>
        <v>43020</v>
      </c>
      <c r="E474" s="59">
        <f>E21+E107+E196+E284+E372</f>
        <v>0</v>
      </c>
      <c r="F474" s="59">
        <f aca="true" t="shared" si="224" ref="F474:T474">F21+F107+F196+F284+F372</f>
        <v>12906</v>
      </c>
      <c r="G474" s="59">
        <f t="shared" si="224"/>
        <v>0</v>
      </c>
      <c r="H474" s="59">
        <f t="shared" si="224"/>
        <v>12906</v>
      </c>
      <c r="I474" s="59">
        <f t="shared" si="224"/>
        <v>0</v>
      </c>
      <c r="J474" s="59">
        <f t="shared" si="224"/>
        <v>12906</v>
      </c>
      <c r="K474" s="59">
        <f t="shared" si="224"/>
        <v>0</v>
      </c>
      <c r="L474" s="59">
        <f t="shared" si="224"/>
        <v>12906</v>
      </c>
      <c r="M474" s="59">
        <f t="shared" si="224"/>
        <v>0</v>
      </c>
      <c r="N474" s="59">
        <f t="shared" si="224"/>
        <v>0</v>
      </c>
      <c r="O474" s="59">
        <f t="shared" si="224"/>
        <v>12906</v>
      </c>
      <c r="P474" s="59">
        <f t="shared" si="224"/>
        <v>12906</v>
      </c>
      <c r="Q474" s="59">
        <f t="shared" si="224"/>
        <v>2151</v>
      </c>
      <c r="R474" s="59">
        <f t="shared" si="224"/>
        <v>2151</v>
      </c>
      <c r="S474" s="59">
        <f t="shared" si="224"/>
        <v>0</v>
      </c>
      <c r="T474" s="59">
        <f t="shared" si="224"/>
        <v>4302</v>
      </c>
    </row>
    <row r="475" spans="1:20" s="22" customFormat="1" ht="15.75">
      <c r="A475" s="9" t="s">
        <v>37</v>
      </c>
      <c r="B475" s="9" t="s">
        <v>38</v>
      </c>
      <c r="C475" s="9"/>
      <c r="D475" s="56">
        <f>D476+D477</f>
        <v>0</v>
      </c>
      <c r="E475" s="56">
        <f>E476+E477</f>
        <v>0</v>
      </c>
      <c r="F475" s="56">
        <f aca="true" t="shared" si="225" ref="F475:T475">F476+F477</f>
        <v>0</v>
      </c>
      <c r="G475" s="56">
        <f t="shared" si="225"/>
        <v>0</v>
      </c>
      <c r="H475" s="56">
        <f t="shared" si="225"/>
        <v>0</v>
      </c>
      <c r="I475" s="56">
        <f t="shared" si="225"/>
        <v>0</v>
      </c>
      <c r="J475" s="56">
        <f t="shared" si="225"/>
        <v>0</v>
      </c>
      <c r="K475" s="56">
        <f t="shared" si="225"/>
        <v>0</v>
      </c>
      <c r="L475" s="56">
        <f t="shared" si="225"/>
        <v>0</v>
      </c>
      <c r="M475" s="56">
        <f t="shared" si="225"/>
        <v>0</v>
      </c>
      <c r="N475" s="56">
        <f t="shared" si="225"/>
        <v>0</v>
      </c>
      <c r="O475" s="56">
        <f t="shared" si="225"/>
        <v>0</v>
      </c>
      <c r="P475" s="56">
        <f t="shared" si="225"/>
        <v>0</v>
      </c>
      <c r="Q475" s="56">
        <f t="shared" si="225"/>
        <v>0</v>
      </c>
      <c r="R475" s="56">
        <f t="shared" si="225"/>
        <v>0</v>
      </c>
      <c r="S475" s="56">
        <f t="shared" si="225"/>
        <v>0</v>
      </c>
      <c r="T475" s="56">
        <f t="shared" si="225"/>
        <v>0</v>
      </c>
    </row>
    <row r="476" spans="1:20" s="22" customFormat="1" ht="15">
      <c r="A476" s="14"/>
      <c r="B476" s="14" t="s">
        <v>39</v>
      </c>
      <c r="C476" s="14">
        <v>104</v>
      </c>
      <c r="D476" s="59">
        <f>H476+L476+P476+T476</f>
        <v>0</v>
      </c>
      <c r="E476" s="59">
        <f aca="true" t="shared" si="226" ref="E476:T476">E23+E109+E198+E286+E374</f>
        <v>0</v>
      </c>
      <c r="F476" s="59">
        <f t="shared" si="226"/>
        <v>0</v>
      </c>
      <c r="G476" s="59">
        <f t="shared" si="226"/>
        <v>0</v>
      </c>
      <c r="H476" s="59">
        <f t="shared" si="226"/>
        <v>0</v>
      </c>
      <c r="I476" s="59">
        <f t="shared" si="226"/>
        <v>0</v>
      </c>
      <c r="J476" s="59">
        <f t="shared" si="226"/>
        <v>0</v>
      </c>
      <c r="K476" s="59">
        <f t="shared" si="226"/>
        <v>0</v>
      </c>
      <c r="L476" s="59">
        <f t="shared" si="226"/>
        <v>0</v>
      </c>
      <c r="M476" s="59">
        <f t="shared" si="226"/>
        <v>0</v>
      </c>
      <c r="N476" s="59">
        <f t="shared" si="226"/>
        <v>0</v>
      </c>
      <c r="O476" s="59">
        <f t="shared" si="226"/>
        <v>0</v>
      </c>
      <c r="P476" s="59">
        <f t="shared" si="226"/>
        <v>0</v>
      </c>
      <c r="Q476" s="59">
        <f t="shared" si="226"/>
        <v>0</v>
      </c>
      <c r="R476" s="59">
        <f t="shared" si="226"/>
        <v>0</v>
      </c>
      <c r="S476" s="59">
        <f t="shared" si="226"/>
        <v>0</v>
      </c>
      <c r="T476" s="59">
        <f t="shared" si="226"/>
        <v>0</v>
      </c>
    </row>
    <row r="477" spans="1:20" s="22" customFormat="1" ht="15">
      <c r="A477" s="14"/>
      <c r="B477" s="14" t="s">
        <v>40</v>
      </c>
      <c r="C477" s="14">
        <v>125</v>
      </c>
      <c r="D477" s="59">
        <f>H477+L477+P477+T477</f>
        <v>0</v>
      </c>
      <c r="E477" s="59">
        <f aca="true" t="shared" si="227" ref="E477:T477">E24+E110+E199+E287+E375</f>
        <v>0</v>
      </c>
      <c r="F477" s="59">
        <f t="shared" si="227"/>
        <v>0</v>
      </c>
      <c r="G477" s="59">
        <f t="shared" si="227"/>
        <v>0</v>
      </c>
      <c r="H477" s="59">
        <f t="shared" si="227"/>
        <v>0</v>
      </c>
      <c r="I477" s="59">
        <f t="shared" si="227"/>
        <v>0</v>
      </c>
      <c r="J477" s="59">
        <f t="shared" si="227"/>
        <v>0</v>
      </c>
      <c r="K477" s="59">
        <f t="shared" si="227"/>
        <v>0</v>
      </c>
      <c r="L477" s="59">
        <f t="shared" si="227"/>
        <v>0</v>
      </c>
      <c r="M477" s="59">
        <f t="shared" si="227"/>
        <v>0</v>
      </c>
      <c r="N477" s="59">
        <f t="shared" si="227"/>
        <v>0</v>
      </c>
      <c r="O477" s="59">
        <f t="shared" si="227"/>
        <v>0</v>
      </c>
      <c r="P477" s="59">
        <f t="shared" si="227"/>
        <v>0</v>
      </c>
      <c r="Q477" s="59">
        <f t="shared" si="227"/>
        <v>0</v>
      </c>
      <c r="R477" s="59">
        <f t="shared" si="227"/>
        <v>0</v>
      </c>
      <c r="S477" s="59">
        <f t="shared" si="227"/>
        <v>0</v>
      </c>
      <c r="T477" s="59">
        <f t="shared" si="227"/>
        <v>0</v>
      </c>
    </row>
    <row r="478" spans="1:20" s="22" customFormat="1" ht="15.75">
      <c r="A478" s="9" t="s">
        <v>41</v>
      </c>
      <c r="B478" s="9" t="s">
        <v>42</v>
      </c>
      <c r="C478" s="25">
        <f>H478+L478+P478+T478</f>
        <v>7063523</v>
      </c>
      <c r="D478" s="56">
        <f>D479+D480+D481+D482+D483+D484+D485</f>
        <v>7063523</v>
      </c>
      <c r="E478" s="56">
        <f>E479+E480+E481+E482+E483+E484+E485</f>
        <v>1374077</v>
      </c>
      <c r="F478" s="56">
        <f aca="true" t="shared" si="228" ref="F478:T478">F479+F480+F481+F482+F483+F484+F485</f>
        <v>1128395</v>
      </c>
      <c r="G478" s="56">
        <f t="shared" si="228"/>
        <v>954073</v>
      </c>
      <c r="H478" s="56">
        <f t="shared" si="228"/>
        <v>3456545</v>
      </c>
      <c r="I478" s="56">
        <f t="shared" si="228"/>
        <v>527235</v>
      </c>
      <c r="J478" s="56">
        <f t="shared" si="228"/>
        <v>291391</v>
      </c>
      <c r="K478" s="56">
        <f t="shared" si="228"/>
        <v>0</v>
      </c>
      <c r="L478" s="56">
        <f t="shared" si="228"/>
        <v>818626</v>
      </c>
      <c r="M478" s="56">
        <f t="shared" si="228"/>
        <v>189546</v>
      </c>
      <c r="N478" s="56">
        <f t="shared" si="228"/>
        <v>391430</v>
      </c>
      <c r="O478" s="56">
        <f t="shared" si="228"/>
        <v>296416</v>
      </c>
      <c r="P478" s="56">
        <f t="shared" si="228"/>
        <v>877392</v>
      </c>
      <c r="Q478" s="56">
        <f t="shared" si="228"/>
        <v>893465</v>
      </c>
      <c r="R478" s="56">
        <f t="shared" si="228"/>
        <v>766588</v>
      </c>
      <c r="S478" s="56">
        <f t="shared" si="228"/>
        <v>250907</v>
      </c>
      <c r="T478" s="56">
        <f t="shared" si="228"/>
        <v>1910960</v>
      </c>
    </row>
    <row r="479" spans="1:20" s="22" customFormat="1" ht="15">
      <c r="A479" s="14"/>
      <c r="B479" s="14" t="s">
        <v>43</v>
      </c>
      <c r="C479" s="14" t="s">
        <v>44</v>
      </c>
      <c r="D479" s="59">
        <f aca="true" t="shared" si="229" ref="D479:D485">H479+L479+P479+T479</f>
        <v>5215367</v>
      </c>
      <c r="E479" s="59">
        <f aca="true" t="shared" si="230" ref="E479:T479">E26+E112+E201+E289+E377</f>
        <v>1286544</v>
      </c>
      <c r="F479" s="59">
        <f t="shared" si="230"/>
        <v>748944</v>
      </c>
      <c r="G479" s="59">
        <f t="shared" si="230"/>
        <v>780221</v>
      </c>
      <c r="H479" s="59">
        <f t="shared" si="230"/>
        <v>2815709</v>
      </c>
      <c r="I479" s="59">
        <f t="shared" si="230"/>
        <v>370778</v>
      </c>
      <c r="J479" s="59">
        <f t="shared" si="230"/>
        <v>167239</v>
      </c>
      <c r="K479" s="59">
        <f t="shared" si="230"/>
        <v>0</v>
      </c>
      <c r="L479" s="59">
        <f t="shared" si="230"/>
        <v>538017</v>
      </c>
      <c r="M479" s="59">
        <f t="shared" si="230"/>
        <v>72654</v>
      </c>
      <c r="N479" s="59">
        <f t="shared" si="230"/>
        <v>321769</v>
      </c>
      <c r="O479" s="59">
        <f t="shared" si="230"/>
        <v>177234</v>
      </c>
      <c r="P479" s="59">
        <f t="shared" si="230"/>
        <v>571657</v>
      </c>
      <c r="Q479" s="59">
        <f t="shared" si="230"/>
        <v>739493</v>
      </c>
      <c r="R479" s="59">
        <f t="shared" si="230"/>
        <v>550491</v>
      </c>
      <c r="S479" s="59">
        <f t="shared" si="230"/>
        <v>0</v>
      </c>
      <c r="T479" s="59">
        <f t="shared" si="230"/>
        <v>1289984</v>
      </c>
    </row>
    <row r="480" spans="1:20" s="22" customFormat="1" ht="15">
      <c r="A480" s="14"/>
      <c r="B480" s="14" t="s">
        <v>45</v>
      </c>
      <c r="C480" s="14" t="s">
        <v>46</v>
      </c>
      <c r="D480" s="59">
        <f t="shared" si="229"/>
        <v>0</v>
      </c>
      <c r="E480" s="59">
        <f aca="true" t="shared" si="231" ref="E480:T480">E27+E113+E202+E290+E378</f>
        <v>0</v>
      </c>
      <c r="F480" s="59">
        <f t="shared" si="231"/>
        <v>0</v>
      </c>
      <c r="G480" s="59">
        <f t="shared" si="231"/>
        <v>0</v>
      </c>
      <c r="H480" s="59">
        <f t="shared" si="231"/>
        <v>0</v>
      </c>
      <c r="I480" s="59">
        <f t="shared" si="231"/>
        <v>0</v>
      </c>
      <c r="J480" s="59">
        <f t="shared" si="231"/>
        <v>0</v>
      </c>
      <c r="K480" s="59">
        <f t="shared" si="231"/>
        <v>0</v>
      </c>
      <c r="L480" s="59">
        <f t="shared" si="231"/>
        <v>0</v>
      </c>
      <c r="M480" s="59">
        <f t="shared" si="231"/>
        <v>0</v>
      </c>
      <c r="N480" s="59">
        <f t="shared" si="231"/>
        <v>0</v>
      </c>
      <c r="O480" s="59">
        <f t="shared" si="231"/>
        <v>0</v>
      </c>
      <c r="P480" s="59">
        <f t="shared" si="231"/>
        <v>0</v>
      </c>
      <c r="Q480" s="59">
        <f t="shared" si="231"/>
        <v>0</v>
      </c>
      <c r="R480" s="59">
        <f t="shared" si="231"/>
        <v>0</v>
      </c>
      <c r="S480" s="59">
        <f t="shared" si="231"/>
        <v>0</v>
      </c>
      <c r="T480" s="59">
        <f t="shared" si="231"/>
        <v>0</v>
      </c>
    </row>
    <row r="481" spans="1:20" s="22" customFormat="1" ht="15">
      <c r="A481" s="14"/>
      <c r="B481" s="14" t="s">
        <v>47</v>
      </c>
      <c r="C481" s="14">
        <v>108</v>
      </c>
      <c r="D481" s="59">
        <f t="shared" si="229"/>
        <v>834961</v>
      </c>
      <c r="E481" s="59">
        <f aca="true" t="shared" si="232" ref="E481:T481">E28+E114+E203+E291+E379</f>
        <v>0</v>
      </c>
      <c r="F481" s="59">
        <f t="shared" si="232"/>
        <v>283290</v>
      </c>
      <c r="G481" s="59">
        <f t="shared" si="232"/>
        <v>82005</v>
      </c>
      <c r="H481" s="59">
        <f t="shared" si="232"/>
        <v>365295</v>
      </c>
      <c r="I481" s="59">
        <f t="shared" si="232"/>
        <v>64610</v>
      </c>
      <c r="J481" s="59">
        <f t="shared" si="232"/>
        <v>32305</v>
      </c>
      <c r="K481" s="59">
        <f t="shared" si="232"/>
        <v>0</v>
      </c>
      <c r="L481" s="59">
        <f t="shared" si="232"/>
        <v>96915</v>
      </c>
      <c r="M481" s="59">
        <f t="shared" si="232"/>
        <v>0</v>
      </c>
      <c r="N481" s="59">
        <f t="shared" si="232"/>
        <v>0</v>
      </c>
      <c r="O481" s="59">
        <f t="shared" si="232"/>
        <v>27335</v>
      </c>
      <c r="P481" s="59">
        <f t="shared" si="232"/>
        <v>27335</v>
      </c>
      <c r="Q481" s="59">
        <f t="shared" si="232"/>
        <v>62125</v>
      </c>
      <c r="R481" s="59">
        <f t="shared" si="232"/>
        <v>124250</v>
      </c>
      <c r="S481" s="59">
        <f t="shared" si="232"/>
        <v>159041</v>
      </c>
      <c r="T481" s="59">
        <f t="shared" si="232"/>
        <v>345416</v>
      </c>
    </row>
    <row r="482" spans="1:20" s="22" customFormat="1" ht="15">
      <c r="A482" s="14"/>
      <c r="B482" s="14" t="s">
        <v>48</v>
      </c>
      <c r="C482" s="14">
        <v>109</v>
      </c>
      <c r="D482" s="59">
        <f t="shared" si="229"/>
        <v>955733</v>
      </c>
      <c r="E482" s="59">
        <f aca="true" t="shared" si="233" ref="E482:T482">E29+E115+E204+E292+E380</f>
        <v>85463</v>
      </c>
      <c r="F482" s="59">
        <f t="shared" si="233"/>
        <v>85463</v>
      </c>
      <c r="G482" s="59">
        <f t="shared" si="233"/>
        <v>85463</v>
      </c>
      <c r="H482" s="59">
        <f t="shared" si="233"/>
        <v>256389</v>
      </c>
      <c r="I482" s="59">
        <f t="shared" si="233"/>
        <v>85463</v>
      </c>
      <c r="J482" s="59">
        <f t="shared" si="233"/>
        <v>85463</v>
      </c>
      <c r="K482" s="59">
        <f t="shared" si="233"/>
        <v>0</v>
      </c>
      <c r="L482" s="59">
        <f t="shared" si="233"/>
        <v>170926</v>
      </c>
      <c r="M482" s="59">
        <f t="shared" si="233"/>
        <v>116892</v>
      </c>
      <c r="N482" s="59">
        <f t="shared" si="233"/>
        <v>69661</v>
      </c>
      <c r="O482" s="59">
        <f t="shared" si="233"/>
        <v>85463</v>
      </c>
      <c r="P482" s="59">
        <f t="shared" si="233"/>
        <v>272016</v>
      </c>
      <c r="Q482" s="59">
        <f t="shared" si="233"/>
        <v>85463</v>
      </c>
      <c r="R482" s="59">
        <f t="shared" si="233"/>
        <v>85463</v>
      </c>
      <c r="S482" s="59">
        <f t="shared" si="233"/>
        <v>85476</v>
      </c>
      <c r="T482" s="59">
        <f t="shared" si="233"/>
        <v>256402</v>
      </c>
    </row>
    <row r="483" spans="1:20" s="22" customFormat="1" ht="15">
      <c r="A483" s="14"/>
      <c r="B483" s="14" t="s">
        <v>49</v>
      </c>
      <c r="C483" s="14">
        <v>110</v>
      </c>
      <c r="D483" s="59">
        <f t="shared" si="229"/>
        <v>0</v>
      </c>
      <c r="E483" s="59">
        <f aca="true" t="shared" si="234" ref="E483:T483">E30+E116+E205+E293+E381</f>
        <v>0</v>
      </c>
      <c r="F483" s="59">
        <f t="shared" si="234"/>
        <v>0</v>
      </c>
      <c r="G483" s="59">
        <f t="shared" si="234"/>
        <v>0</v>
      </c>
      <c r="H483" s="59">
        <f t="shared" si="234"/>
        <v>0</v>
      </c>
      <c r="I483" s="59">
        <f t="shared" si="234"/>
        <v>0</v>
      </c>
      <c r="J483" s="59">
        <f t="shared" si="234"/>
        <v>0</v>
      </c>
      <c r="K483" s="59">
        <f t="shared" si="234"/>
        <v>0</v>
      </c>
      <c r="L483" s="59">
        <f t="shared" si="234"/>
        <v>0</v>
      </c>
      <c r="M483" s="59">
        <f t="shared" si="234"/>
        <v>0</v>
      </c>
      <c r="N483" s="59">
        <f t="shared" si="234"/>
        <v>0</v>
      </c>
      <c r="O483" s="59">
        <f t="shared" si="234"/>
        <v>0</v>
      </c>
      <c r="P483" s="59">
        <f t="shared" si="234"/>
        <v>0</v>
      </c>
      <c r="Q483" s="59">
        <f t="shared" si="234"/>
        <v>0</v>
      </c>
      <c r="R483" s="59">
        <f t="shared" si="234"/>
        <v>0</v>
      </c>
      <c r="S483" s="59">
        <f t="shared" si="234"/>
        <v>0</v>
      </c>
      <c r="T483" s="59">
        <f t="shared" si="234"/>
        <v>0</v>
      </c>
    </row>
    <row r="484" spans="1:20" s="22" customFormat="1" ht="15">
      <c r="A484" s="14"/>
      <c r="B484" s="14" t="s">
        <v>50</v>
      </c>
      <c r="C484" s="14">
        <v>126</v>
      </c>
      <c r="D484" s="59">
        <f t="shared" si="229"/>
        <v>57462</v>
      </c>
      <c r="E484" s="59">
        <f aca="true" t="shared" si="235" ref="E484:T484">E31+E117+E206+E294+E382</f>
        <v>2070</v>
      </c>
      <c r="F484" s="59">
        <f t="shared" si="235"/>
        <v>10698</v>
      </c>
      <c r="G484" s="59">
        <f t="shared" si="235"/>
        <v>6384</v>
      </c>
      <c r="H484" s="59">
        <f t="shared" si="235"/>
        <v>19152</v>
      </c>
      <c r="I484" s="59">
        <f t="shared" si="235"/>
        <v>6384</v>
      </c>
      <c r="J484" s="59">
        <f t="shared" si="235"/>
        <v>6384</v>
      </c>
      <c r="K484" s="59">
        <f t="shared" si="235"/>
        <v>0</v>
      </c>
      <c r="L484" s="59">
        <f t="shared" si="235"/>
        <v>12768</v>
      </c>
      <c r="M484" s="59">
        <f t="shared" si="235"/>
        <v>0</v>
      </c>
      <c r="N484" s="59">
        <f t="shared" si="235"/>
        <v>0</v>
      </c>
      <c r="O484" s="59">
        <f t="shared" si="235"/>
        <v>6384</v>
      </c>
      <c r="P484" s="59">
        <f t="shared" si="235"/>
        <v>6384</v>
      </c>
      <c r="Q484" s="59">
        <f t="shared" si="235"/>
        <v>6384</v>
      </c>
      <c r="R484" s="59">
        <f t="shared" si="235"/>
        <v>6384</v>
      </c>
      <c r="S484" s="59">
        <f t="shared" si="235"/>
        <v>6390</v>
      </c>
      <c r="T484" s="59">
        <f t="shared" si="235"/>
        <v>19158</v>
      </c>
    </row>
    <row r="485" spans="1:20" s="22" customFormat="1" ht="15">
      <c r="A485" s="14"/>
      <c r="B485" s="14" t="s">
        <v>51</v>
      </c>
      <c r="C485" s="14">
        <v>127</v>
      </c>
      <c r="D485" s="59">
        <f t="shared" si="229"/>
        <v>0</v>
      </c>
      <c r="E485" s="59">
        <f aca="true" t="shared" si="236" ref="E485:T485">E32+E118+E207+E295+E383</f>
        <v>0</v>
      </c>
      <c r="F485" s="59">
        <f t="shared" si="236"/>
        <v>0</v>
      </c>
      <c r="G485" s="59">
        <f t="shared" si="236"/>
        <v>0</v>
      </c>
      <c r="H485" s="59">
        <f t="shared" si="236"/>
        <v>0</v>
      </c>
      <c r="I485" s="59">
        <f t="shared" si="236"/>
        <v>0</v>
      </c>
      <c r="J485" s="59">
        <f t="shared" si="236"/>
        <v>0</v>
      </c>
      <c r="K485" s="59">
        <f t="shared" si="236"/>
        <v>0</v>
      </c>
      <c r="L485" s="59">
        <f t="shared" si="236"/>
        <v>0</v>
      </c>
      <c r="M485" s="59">
        <f t="shared" si="236"/>
        <v>0</v>
      </c>
      <c r="N485" s="59">
        <f t="shared" si="236"/>
        <v>0</v>
      </c>
      <c r="O485" s="59">
        <f t="shared" si="236"/>
        <v>0</v>
      </c>
      <c r="P485" s="59">
        <f t="shared" si="236"/>
        <v>0</v>
      </c>
      <c r="Q485" s="59">
        <f t="shared" si="236"/>
        <v>0</v>
      </c>
      <c r="R485" s="59">
        <f t="shared" si="236"/>
        <v>0</v>
      </c>
      <c r="S485" s="59">
        <f t="shared" si="236"/>
        <v>0</v>
      </c>
      <c r="T485" s="59">
        <f t="shared" si="236"/>
        <v>0</v>
      </c>
    </row>
    <row r="486" spans="1:20" s="22" customFormat="1" ht="15.75">
      <c r="A486" s="9" t="s">
        <v>52</v>
      </c>
      <c r="B486" s="9" t="s">
        <v>53</v>
      </c>
      <c r="C486" s="9"/>
      <c r="D486" s="56">
        <f aca="true" t="shared" si="237" ref="D486:T486">D33+D119+D208+D296+D384</f>
        <v>0</v>
      </c>
      <c r="E486" s="56">
        <f t="shared" si="237"/>
        <v>0</v>
      </c>
      <c r="F486" s="56">
        <f t="shared" si="237"/>
        <v>0</v>
      </c>
      <c r="G486" s="56">
        <f t="shared" si="237"/>
        <v>0</v>
      </c>
      <c r="H486" s="56">
        <f t="shared" si="237"/>
        <v>0</v>
      </c>
      <c r="I486" s="56">
        <f t="shared" si="237"/>
        <v>0</v>
      </c>
      <c r="J486" s="56">
        <f t="shared" si="237"/>
        <v>0</v>
      </c>
      <c r="K486" s="56">
        <f t="shared" si="237"/>
        <v>0</v>
      </c>
      <c r="L486" s="56">
        <f t="shared" si="237"/>
        <v>0</v>
      </c>
      <c r="M486" s="56">
        <f t="shared" si="237"/>
        <v>0</v>
      </c>
      <c r="N486" s="56">
        <f t="shared" si="237"/>
        <v>0</v>
      </c>
      <c r="O486" s="56">
        <f t="shared" si="237"/>
        <v>0</v>
      </c>
      <c r="P486" s="56">
        <f t="shared" si="237"/>
        <v>0</v>
      </c>
      <c r="Q486" s="56">
        <f t="shared" si="237"/>
        <v>0</v>
      </c>
      <c r="R486" s="56">
        <f t="shared" si="237"/>
        <v>0</v>
      </c>
      <c r="S486" s="56">
        <f t="shared" si="237"/>
        <v>0</v>
      </c>
      <c r="T486" s="56">
        <f t="shared" si="237"/>
        <v>0</v>
      </c>
    </row>
    <row r="487" spans="1:20" s="22" customFormat="1" ht="15.75">
      <c r="A487" s="9" t="s">
        <v>54</v>
      </c>
      <c r="B487" s="9" t="s">
        <v>55</v>
      </c>
      <c r="C487" s="9"/>
      <c r="D487" s="56">
        <f aca="true" t="shared" si="238" ref="D487:T487">D34+D120+D209+D297+D385</f>
        <v>192489</v>
      </c>
      <c r="E487" s="56">
        <f t="shared" si="238"/>
        <v>0</v>
      </c>
      <c r="F487" s="56">
        <f t="shared" si="238"/>
        <v>0</v>
      </c>
      <c r="G487" s="56">
        <f>G34+G120+G209+G297+G385</f>
        <v>672</v>
      </c>
      <c r="H487" s="56">
        <f t="shared" si="238"/>
        <v>672</v>
      </c>
      <c r="I487" s="56">
        <f t="shared" si="238"/>
        <v>0</v>
      </c>
      <c r="J487" s="56">
        <f t="shared" si="238"/>
        <v>143527</v>
      </c>
      <c r="K487" s="56">
        <f t="shared" si="238"/>
        <v>45600</v>
      </c>
      <c r="L487" s="56">
        <f t="shared" si="238"/>
        <v>189127</v>
      </c>
      <c r="M487" s="56">
        <f t="shared" si="238"/>
        <v>0</v>
      </c>
      <c r="N487" s="56">
        <f t="shared" si="238"/>
        <v>0</v>
      </c>
      <c r="O487" s="56">
        <f t="shared" si="238"/>
        <v>2690</v>
      </c>
      <c r="P487" s="56">
        <f t="shared" si="238"/>
        <v>2690</v>
      </c>
      <c r="Q487" s="56">
        <f t="shared" si="238"/>
        <v>0</v>
      </c>
      <c r="R487" s="56">
        <f t="shared" si="238"/>
        <v>0</v>
      </c>
      <c r="S487" s="56">
        <f t="shared" si="238"/>
        <v>0</v>
      </c>
      <c r="T487" s="56">
        <f t="shared" si="238"/>
        <v>0</v>
      </c>
    </row>
    <row r="488" spans="1:20" s="22" customFormat="1" ht="15">
      <c r="A488" s="14"/>
      <c r="B488" s="14" t="s">
        <v>56</v>
      </c>
      <c r="C488" s="14">
        <v>111</v>
      </c>
      <c r="D488" s="59">
        <f>H488+L488+P488+T488</f>
        <v>10089</v>
      </c>
      <c r="E488" s="59">
        <f aca="true" t="shared" si="239" ref="E488:T488">E35+E121+E210+E298+E386</f>
        <v>0</v>
      </c>
      <c r="F488" s="59">
        <f t="shared" si="239"/>
        <v>0</v>
      </c>
      <c r="G488" s="59">
        <f t="shared" si="239"/>
        <v>672</v>
      </c>
      <c r="H488" s="59">
        <f t="shared" si="239"/>
        <v>672</v>
      </c>
      <c r="I488" s="59">
        <f t="shared" si="239"/>
        <v>0</v>
      </c>
      <c r="J488" s="59">
        <f t="shared" si="239"/>
        <v>6727</v>
      </c>
      <c r="K488" s="59">
        <f t="shared" si="239"/>
        <v>0</v>
      </c>
      <c r="L488" s="59">
        <f t="shared" si="239"/>
        <v>6727</v>
      </c>
      <c r="M488" s="59">
        <f t="shared" si="239"/>
        <v>0</v>
      </c>
      <c r="N488" s="59">
        <f t="shared" si="239"/>
        <v>0</v>
      </c>
      <c r="O488" s="59">
        <f t="shared" si="239"/>
        <v>2690</v>
      </c>
      <c r="P488" s="59">
        <f t="shared" si="239"/>
        <v>2690</v>
      </c>
      <c r="Q488" s="59">
        <f t="shared" si="239"/>
        <v>0</v>
      </c>
      <c r="R488" s="59">
        <f t="shared" si="239"/>
        <v>0</v>
      </c>
      <c r="S488" s="59">
        <f t="shared" si="239"/>
        <v>0</v>
      </c>
      <c r="T488" s="59">
        <f t="shared" si="239"/>
        <v>0</v>
      </c>
    </row>
    <row r="489" spans="1:20" s="22" customFormat="1" ht="15">
      <c r="A489" s="14"/>
      <c r="B489" s="14" t="s">
        <v>57</v>
      </c>
      <c r="C489" s="14">
        <v>105</v>
      </c>
      <c r="D489" s="59">
        <f>H489+L489+P489+T489</f>
        <v>0</v>
      </c>
      <c r="E489" s="59">
        <f aca="true" t="shared" si="240" ref="E489:T489">E36+E122+E211+E299+E387</f>
        <v>0</v>
      </c>
      <c r="F489" s="59">
        <f t="shared" si="240"/>
        <v>0</v>
      </c>
      <c r="G489" s="59">
        <f t="shared" si="240"/>
        <v>0</v>
      </c>
      <c r="H489" s="59">
        <f t="shared" si="240"/>
        <v>0</v>
      </c>
      <c r="I489" s="59">
        <f t="shared" si="240"/>
        <v>0</v>
      </c>
      <c r="J489" s="59">
        <f t="shared" si="240"/>
        <v>0</v>
      </c>
      <c r="K489" s="59">
        <f t="shared" si="240"/>
        <v>0</v>
      </c>
      <c r="L489" s="59">
        <f t="shared" si="240"/>
        <v>0</v>
      </c>
      <c r="M489" s="59">
        <f t="shared" si="240"/>
        <v>0</v>
      </c>
      <c r="N489" s="59">
        <f t="shared" si="240"/>
        <v>0</v>
      </c>
      <c r="O489" s="59">
        <f t="shared" si="240"/>
        <v>0</v>
      </c>
      <c r="P489" s="59">
        <f t="shared" si="240"/>
        <v>0</v>
      </c>
      <c r="Q489" s="59">
        <f t="shared" si="240"/>
        <v>0</v>
      </c>
      <c r="R489" s="59">
        <f t="shared" si="240"/>
        <v>0</v>
      </c>
      <c r="S489" s="59">
        <f t="shared" si="240"/>
        <v>0</v>
      </c>
      <c r="T489" s="59">
        <f t="shared" si="240"/>
        <v>0</v>
      </c>
    </row>
    <row r="490" spans="1:20" s="22" customFormat="1" ht="15">
      <c r="A490" s="14"/>
      <c r="B490" s="14" t="s">
        <v>58</v>
      </c>
      <c r="C490" s="14">
        <v>106</v>
      </c>
      <c r="D490" s="59">
        <f>H490+L490+P490+T490</f>
        <v>0</v>
      </c>
      <c r="E490" s="59">
        <f aca="true" t="shared" si="241" ref="E490:T490">E37+E123+E212+E300+E388</f>
        <v>0</v>
      </c>
      <c r="F490" s="59">
        <f t="shared" si="241"/>
        <v>0</v>
      </c>
      <c r="G490" s="59">
        <f t="shared" si="241"/>
        <v>0</v>
      </c>
      <c r="H490" s="59">
        <f t="shared" si="241"/>
        <v>0</v>
      </c>
      <c r="I490" s="59">
        <f t="shared" si="241"/>
        <v>0</v>
      </c>
      <c r="J490" s="59">
        <f t="shared" si="241"/>
        <v>0</v>
      </c>
      <c r="K490" s="59">
        <f t="shared" si="241"/>
        <v>0</v>
      </c>
      <c r="L490" s="59">
        <f t="shared" si="241"/>
        <v>0</v>
      </c>
      <c r="M490" s="59">
        <f t="shared" si="241"/>
        <v>0</v>
      </c>
      <c r="N490" s="59">
        <f t="shared" si="241"/>
        <v>0</v>
      </c>
      <c r="O490" s="59">
        <f t="shared" si="241"/>
        <v>0</v>
      </c>
      <c r="P490" s="59">
        <f t="shared" si="241"/>
        <v>0</v>
      </c>
      <c r="Q490" s="59">
        <f t="shared" si="241"/>
        <v>0</v>
      </c>
      <c r="R490" s="59">
        <f t="shared" si="241"/>
        <v>0</v>
      </c>
      <c r="S490" s="59">
        <f t="shared" si="241"/>
        <v>0</v>
      </c>
      <c r="T490" s="59">
        <f t="shared" si="241"/>
        <v>0</v>
      </c>
    </row>
    <row r="491" spans="1:20" s="22" customFormat="1" ht="15">
      <c r="A491" s="14"/>
      <c r="B491" s="14" t="s">
        <v>59</v>
      </c>
      <c r="C491" s="14">
        <v>128</v>
      </c>
      <c r="D491" s="59">
        <f>H491+L491+P491+T491</f>
        <v>0</v>
      </c>
      <c r="E491" s="59">
        <f aca="true" t="shared" si="242" ref="E491:T491">E38+E124+E213+E301+E389</f>
        <v>0</v>
      </c>
      <c r="F491" s="59">
        <f t="shared" si="242"/>
        <v>0</v>
      </c>
      <c r="G491" s="59">
        <f t="shared" si="242"/>
        <v>0</v>
      </c>
      <c r="H491" s="59">
        <f t="shared" si="242"/>
        <v>0</v>
      </c>
      <c r="I491" s="59">
        <f t="shared" si="242"/>
        <v>0</v>
      </c>
      <c r="J491" s="59">
        <f t="shared" si="242"/>
        <v>0</v>
      </c>
      <c r="K491" s="59">
        <f t="shared" si="242"/>
        <v>0</v>
      </c>
      <c r="L491" s="59">
        <f t="shared" si="242"/>
        <v>0</v>
      </c>
      <c r="M491" s="59">
        <f t="shared" si="242"/>
        <v>0</v>
      </c>
      <c r="N491" s="59">
        <f t="shared" si="242"/>
        <v>0</v>
      </c>
      <c r="O491" s="59">
        <f t="shared" si="242"/>
        <v>0</v>
      </c>
      <c r="P491" s="59">
        <f t="shared" si="242"/>
        <v>0</v>
      </c>
      <c r="Q491" s="59">
        <f t="shared" si="242"/>
        <v>0</v>
      </c>
      <c r="R491" s="59">
        <f t="shared" si="242"/>
        <v>0</v>
      </c>
      <c r="S491" s="59">
        <f t="shared" si="242"/>
        <v>0</v>
      </c>
      <c r="T491" s="59">
        <f t="shared" si="242"/>
        <v>0</v>
      </c>
    </row>
    <row r="492" spans="1:20" ht="15">
      <c r="A492" s="14"/>
      <c r="B492" s="14" t="s">
        <v>60</v>
      </c>
      <c r="C492" s="14">
        <v>129</v>
      </c>
      <c r="D492" s="59">
        <f>H492+L492+P492+T492</f>
        <v>182400</v>
      </c>
      <c r="E492" s="59">
        <f aca="true" t="shared" si="243" ref="E492:T492">E39+E125+E214+E302+E390</f>
        <v>0</v>
      </c>
      <c r="F492" s="59">
        <f t="shared" si="243"/>
        <v>0</v>
      </c>
      <c r="G492" s="59">
        <f t="shared" si="243"/>
        <v>0</v>
      </c>
      <c r="H492" s="59">
        <f t="shared" si="243"/>
        <v>0</v>
      </c>
      <c r="I492" s="59">
        <f t="shared" si="243"/>
        <v>0</v>
      </c>
      <c r="J492" s="59">
        <f t="shared" si="243"/>
        <v>136800</v>
      </c>
      <c r="K492" s="59">
        <f t="shared" si="243"/>
        <v>45600</v>
      </c>
      <c r="L492" s="59">
        <f t="shared" si="243"/>
        <v>182400</v>
      </c>
      <c r="M492" s="59">
        <f t="shared" si="243"/>
        <v>0</v>
      </c>
      <c r="N492" s="59">
        <f t="shared" si="243"/>
        <v>0</v>
      </c>
      <c r="O492" s="59">
        <f t="shared" si="243"/>
        <v>0</v>
      </c>
      <c r="P492" s="59">
        <f t="shared" si="243"/>
        <v>0</v>
      </c>
      <c r="Q492" s="59">
        <f t="shared" si="243"/>
        <v>0</v>
      </c>
      <c r="R492" s="59">
        <f t="shared" si="243"/>
        <v>0</v>
      </c>
      <c r="S492" s="59">
        <f t="shared" si="243"/>
        <v>0</v>
      </c>
      <c r="T492" s="59">
        <f t="shared" si="243"/>
        <v>0</v>
      </c>
    </row>
    <row r="493" spans="1:20" s="22" customFormat="1" ht="15.75">
      <c r="A493" s="9" t="s">
        <v>61</v>
      </c>
      <c r="B493" s="9" t="s">
        <v>62</v>
      </c>
      <c r="C493" s="9"/>
      <c r="D493" s="56">
        <f>D40+D126+D215+D303+D391</f>
        <v>545950</v>
      </c>
      <c r="E493" s="56">
        <f aca="true" t="shared" si="244" ref="E493:T493">E40+E126+E215+E303+E391</f>
        <v>0</v>
      </c>
      <c r="F493" s="56">
        <f t="shared" si="244"/>
        <v>76754</v>
      </c>
      <c r="G493" s="56">
        <f t="shared" si="244"/>
        <v>25790</v>
      </c>
      <c r="H493" s="56">
        <f t="shared" si="244"/>
        <v>102544</v>
      </c>
      <c r="I493" s="56">
        <f t="shared" si="244"/>
        <v>14254</v>
      </c>
      <c r="J493" s="56">
        <f t="shared" si="244"/>
        <v>62501</v>
      </c>
      <c r="K493" s="56">
        <f t="shared" si="244"/>
        <v>90732</v>
      </c>
      <c r="L493" s="56">
        <f t="shared" si="244"/>
        <v>167487</v>
      </c>
      <c r="M493" s="56">
        <f t="shared" si="244"/>
        <v>14254</v>
      </c>
      <c r="N493" s="56">
        <f t="shared" si="244"/>
        <v>83054</v>
      </c>
      <c r="O493" s="56">
        <f t="shared" si="244"/>
        <v>128117</v>
      </c>
      <c r="P493" s="56">
        <f t="shared" si="244"/>
        <v>225425</v>
      </c>
      <c r="Q493" s="56">
        <f t="shared" si="244"/>
        <v>0</v>
      </c>
      <c r="R493" s="56">
        <f t="shared" si="244"/>
        <v>50494</v>
      </c>
      <c r="S493" s="56">
        <f t="shared" si="244"/>
        <v>0</v>
      </c>
      <c r="T493" s="56">
        <f t="shared" si="244"/>
        <v>50494</v>
      </c>
    </row>
    <row r="494" spans="1:20" s="22" customFormat="1" ht="15">
      <c r="A494" s="14"/>
      <c r="B494" s="14" t="s">
        <v>63</v>
      </c>
      <c r="C494" s="14">
        <v>130</v>
      </c>
      <c r="D494" s="59">
        <f aca="true" t="shared" si="245" ref="D494:D505">H494+L494+P494+T494</f>
        <v>0</v>
      </c>
      <c r="E494" s="59">
        <f aca="true" t="shared" si="246" ref="E494:T494">E41+E127+E216+E304+E392</f>
        <v>0</v>
      </c>
      <c r="F494" s="59">
        <f t="shared" si="246"/>
        <v>0</v>
      </c>
      <c r="G494" s="59">
        <f t="shared" si="246"/>
        <v>0</v>
      </c>
      <c r="H494" s="59">
        <f t="shared" si="246"/>
        <v>0</v>
      </c>
      <c r="I494" s="59">
        <f t="shared" si="246"/>
        <v>0</v>
      </c>
      <c r="J494" s="59">
        <f t="shared" si="246"/>
        <v>0</v>
      </c>
      <c r="K494" s="59">
        <f t="shared" si="246"/>
        <v>0</v>
      </c>
      <c r="L494" s="59">
        <f t="shared" si="246"/>
        <v>0</v>
      </c>
      <c r="M494" s="59">
        <f t="shared" si="246"/>
        <v>0</v>
      </c>
      <c r="N494" s="59">
        <f t="shared" si="246"/>
        <v>0</v>
      </c>
      <c r="O494" s="59">
        <f t="shared" si="246"/>
        <v>0</v>
      </c>
      <c r="P494" s="59">
        <f t="shared" si="246"/>
        <v>0</v>
      </c>
      <c r="Q494" s="59">
        <f t="shared" si="246"/>
        <v>0</v>
      </c>
      <c r="R494" s="59">
        <f t="shared" si="246"/>
        <v>0</v>
      </c>
      <c r="S494" s="59">
        <f t="shared" si="246"/>
        <v>0</v>
      </c>
      <c r="T494" s="59">
        <f t="shared" si="246"/>
        <v>0</v>
      </c>
    </row>
    <row r="495" spans="1:20" s="22" customFormat="1" ht="15">
      <c r="A495" s="14"/>
      <c r="B495" s="14" t="s">
        <v>64</v>
      </c>
      <c r="C495" s="14">
        <v>131</v>
      </c>
      <c r="D495" s="59">
        <f t="shared" si="245"/>
        <v>0</v>
      </c>
      <c r="E495" s="59">
        <f aca="true" t="shared" si="247" ref="E495:T495">E42+E128+E217+E305+E393</f>
        <v>0</v>
      </c>
      <c r="F495" s="59">
        <f t="shared" si="247"/>
        <v>0</v>
      </c>
      <c r="G495" s="59">
        <f t="shared" si="247"/>
        <v>0</v>
      </c>
      <c r="H495" s="59">
        <f t="shared" si="247"/>
        <v>0</v>
      </c>
      <c r="I495" s="59">
        <f t="shared" si="247"/>
        <v>0</v>
      </c>
      <c r="J495" s="59">
        <f t="shared" si="247"/>
        <v>0</v>
      </c>
      <c r="K495" s="59">
        <f t="shared" si="247"/>
        <v>0</v>
      </c>
      <c r="L495" s="59">
        <f t="shared" si="247"/>
        <v>0</v>
      </c>
      <c r="M495" s="59">
        <f t="shared" si="247"/>
        <v>0</v>
      </c>
      <c r="N495" s="59">
        <f t="shared" si="247"/>
        <v>0</v>
      </c>
      <c r="O495" s="59">
        <f t="shared" si="247"/>
        <v>0</v>
      </c>
      <c r="P495" s="59">
        <f t="shared" si="247"/>
        <v>0</v>
      </c>
      <c r="Q495" s="59">
        <f t="shared" si="247"/>
        <v>0</v>
      </c>
      <c r="R495" s="59">
        <f t="shared" si="247"/>
        <v>0</v>
      </c>
      <c r="S495" s="59">
        <f t="shared" si="247"/>
        <v>0</v>
      </c>
      <c r="T495" s="59">
        <f t="shared" si="247"/>
        <v>0</v>
      </c>
    </row>
    <row r="496" spans="1:20" s="22" customFormat="1" ht="15">
      <c r="A496" s="14"/>
      <c r="B496" s="14" t="s">
        <v>65</v>
      </c>
      <c r="C496" s="14">
        <v>132</v>
      </c>
      <c r="D496" s="59">
        <f t="shared" si="245"/>
        <v>0</v>
      </c>
      <c r="E496" s="59">
        <f aca="true" t="shared" si="248" ref="E496:T496">E43+E129+E218+E306+E394</f>
        <v>0</v>
      </c>
      <c r="F496" s="59">
        <f t="shared" si="248"/>
        <v>0</v>
      </c>
      <c r="G496" s="59">
        <f t="shared" si="248"/>
        <v>0</v>
      </c>
      <c r="H496" s="59">
        <f t="shared" si="248"/>
        <v>0</v>
      </c>
      <c r="I496" s="59">
        <f t="shared" si="248"/>
        <v>0</v>
      </c>
      <c r="J496" s="59">
        <f t="shared" si="248"/>
        <v>0</v>
      </c>
      <c r="K496" s="59">
        <f t="shared" si="248"/>
        <v>0</v>
      </c>
      <c r="L496" s="59">
        <f t="shared" si="248"/>
        <v>0</v>
      </c>
      <c r="M496" s="59">
        <f t="shared" si="248"/>
        <v>0</v>
      </c>
      <c r="N496" s="59">
        <f t="shared" si="248"/>
        <v>0</v>
      </c>
      <c r="O496" s="59">
        <f t="shared" si="248"/>
        <v>0</v>
      </c>
      <c r="P496" s="59">
        <f t="shared" si="248"/>
        <v>0</v>
      </c>
      <c r="Q496" s="59">
        <f t="shared" si="248"/>
        <v>0</v>
      </c>
      <c r="R496" s="59">
        <f t="shared" si="248"/>
        <v>0</v>
      </c>
      <c r="S496" s="59">
        <f t="shared" si="248"/>
        <v>0</v>
      </c>
      <c r="T496" s="59">
        <f t="shared" si="248"/>
        <v>0</v>
      </c>
    </row>
    <row r="497" spans="1:20" s="22" customFormat="1" ht="15">
      <c r="A497" s="14"/>
      <c r="B497" s="14" t="s">
        <v>66</v>
      </c>
      <c r="C497" s="14">
        <v>133</v>
      </c>
      <c r="D497" s="59">
        <f t="shared" si="245"/>
        <v>0</v>
      </c>
      <c r="E497" s="59">
        <f aca="true" t="shared" si="249" ref="E497:T497">E44+E130+E219+E307+E395</f>
        <v>0</v>
      </c>
      <c r="F497" s="59">
        <f t="shared" si="249"/>
        <v>0</v>
      </c>
      <c r="G497" s="59">
        <f t="shared" si="249"/>
        <v>0</v>
      </c>
      <c r="H497" s="59">
        <f t="shared" si="249"/>
        <v>0</v>
      </c>
      <c r="I497" s="59">
        <f t="shared" si="249"/>
        <v>0</v>
      </c>
      <c r="J497" s="59">
        <f t="shared" si="249"/>
        <v>0</v>
      </c>
      <c r="K497" s="59">
        <f t="shared" si="249"/>
        <v>0</v>
      </c>
      <c r="L497" s="59">
        <f t="shared" si="249"/>
        <v>0</v>
      </c>
      <c r="M497" s="59">
        <f t="shared" si="249"/>
        <v>0</v>
      </c>
      <c r="N497" s="59">
        <f t="shared" si="249"/>
        <v>0</v>
      </c>
      <c r="O497" s="59">
        <f t="shared" si="249"/>
        <v>0</v>
      </c>
      <c r="P497" s="59">
        <f t="shared" si="249"/>
        <v>0</v>
      </c>
      <c r="Q497" s="59">
        <f t="shared" si="249"/>
        <v>0</v>
      </c>
      <c r="R497" s="59">
        <f t="shared" si="249"/>
        <v>0</v>
      </c>
      <c r="S497" s="59">
        <f t="shared" si="249"/>
        <v>0</v>
      </c>
      <c r="T497" s="59">
        <f t="shared" si="249"/>
        <v>0</v>
      </c>
    </row>
    <row r="498" spans="1:20" s="22" customFormat="1" ht="15">
      <c r="A498" s="14"/>
      <c r="B498" s="14" t="s">
        <v>67</v>
      </c>
      <c r="C498" s="14">
        <v>134</v>
      </c>
      <c r="D498" s="59">
        <f t="shared" si="245"/>
        <v>49824</v>
      </c>
      <c r="E498" s="59">
        <f aca="true" t="shared" si="250" ref="E498:T498">E45+E131+E220+E308+E396</f>
        <v>0</v>
      </c>
      <c r="F498" s="59">
        <f>F45+F131+F220+F308+F396</f>
        <v>24912</v>
      </c>
      <c r="G498" s="59">
        <f t="shared" si="250"/>
        <v>0</v>
      </c>
      <c r="H498" s="59">
        <f t="shared" si="250"/>
        <v>24912</v>
      </c>
      <c r="I498" s="59">
        <f t="shared" si="250"/>
        <v>0</v>
      </c>
      <c r="J498" s="59">
        <f t="shared" si="250"/>
        <v>24912</v>
      </c>
      <c r="K498" s="59">
        <f t="shared" si="250"/>
        <v>0</v>
      </c>
      <c r="L498" s="59">
        <f t="shared" si="250"/>
        <v>24912</v>
      </c>
      <c r="M498" s="59">
        <f t="shared" si="250"/>
        <v>0</v>
      </c>
      <c r="N498" s="59">
        <f t="shared" si="250"/>
        <v>0</v>
      </c>
      <c r="O498" s="59">
        <f t="shared" si="250"/>
        <v>0</v>
      </c>
      <c r="P498" s="59">
        <f t="shared" si="250"/>
        <v>0</v>
      </c>
      <c r="Q498" s="59">
        <f t="shared" si="250"/>
        <v>0</v>
      </c>
      <c r="R498" s="59">
        <f t="shared" si="250"/>
        <v>0</v>
      </c>
      <c r="S498" s="59">
        <f t="shared" si="250"/>
        <v>0</v>
      </c>
      <c r="T498" s="59">
        <f t="shared" si="250"/>
        <v>0</v>
      </c>
    </row>
    <row r="499" spans="1:20" s="22" customFormat="1" ht="15">
      <c r="A499" s="17"/>
      <c r="B499" s="14" t="s">
        <v>68</v>
      </c>
      <c r="C499" s="14">
        <v>135</v>
      </c>
      <c r="D499" s="59">
        <f t="shared" si="245"/>
        <v>0</v>
      </c>
      <c r="E499" s="59">
        <f aca="true" t="shared" si="251" ref="E499:T499">E46+E132+E221+E309+E397</f>
        <v>0</v>
      </c>
      <c r="F499" s="59">
        <f t="shared" si="251"/>
        <v>0</v>
      </c>
      <c r="G499" s="59">
        <f t="shared" si="251"/>
        <v>0</v>
      </c>
      <c r="H499" s="59">
        <f t="shared" si="251"/>
        <v>0</v>
      </c>
      <c r="I499" s="59">
        <f t="shared" si="251"/>
        <v>0</v>
      </c>
      <c r="J499" s="59">
        <f t="shared" si="251"/>
        <v>0</v>
      </c>
      <c r="K499" s="59">
        <f t="shared" si="251"/>
        <v>0</v>
      </c>
      <c r="L499" s="59">
        <f t="shared" si="251"/>
        <v>0</v>
      </c>
      <c r="M499" s="59">
        <f t="shared" si="251"/>
        <v>0</v>
      </c>
      <c r="N499" s="59">
        <f t="shared" si="251"/>
        <v>0</v>
      </c>
      <c r="O499" s="59">
        <f t="shared" si="251"/>
        <v>0</v>
      </c>
      <c r="P499" s="59">
        <f t="shared" si="251"/>
        <v>0</v>
      </c>
      <c r="Q499" s="59">
        <f t="shared" si="251"/>
        <v>0</v>
      </c>
      <c r="R499" s="59">
        <f t="shared" si="251"/>
        <v>0</v>
      </c>
      <c r="S499" s="59">
        <f t="shared" si="251"/>
        <v>0</v>
      </c>
      <c r="T499" s="59">
        <f t="shared" si="251"/>
        <v>0</v>
      </c>
    </row>
    <row r="500" spans="1:20" ht="15">
      <c r="A500" s="14"/>
      <c r="B500" s="14" t="s">
        <v>69</v>
      </c>
      <c r="C500" s="14">
        <v>136</v>
      </c>
      <c r="D500" s="59">
        <f t="shared" si="245"/>
        <v>204672</v>
      </c>
      <c r="E500" s="59">
        <f aca="true" t="shared" si="252" ref="E500:T500">E47+E133+E222+E310+E398</f>
        <v>0</v>
      </c>
      <c r="F500" s="59">
        <f t="shared" si="252"/>
        <v>51842</v>
      </c>
      <c r="G500" s="59">
        <f t="shared" si="252"/>
        <v>0</v>
      </c>
      <c r="H500" s="59">
        <f t="shared" si="252"/>
        <v>51842</v>
      </c>
      <c r="I500" s="59">
        <f t="shared" si="252"/>
        <v>14254</v>
      </c>
      <c r="J500" s="59">
        <f t="shared" si="252"/>
        <v>37589</v>
      </c>
      <c r="K500" s="59">
        <f t="shared" si="252"/>
        <v>0</v>
      </c>
      <c r="L500" s="59">
        <f t="shared" si="252"/>
        <v>51843</v>
      </c>
      <c r="M500" s="59">
        <f t="shared" si="252"/>
        <v>14254</v>
      </c>
      <c r="N500" s="59">
        <f t="shared" si="252"/>
        <v>0</v>
      </c>
      <c r="O500" s="59">
        <f t="shared" si="252"/>
        <v>36239</v>
      </c>
      <c r="P500" s="59">
        <f t="shared" si="252"/>
        <v>50493</v>
      </c>
      <c r="Q500" s="59">
        <f t="shared" si="252"/>
        <v>0</v>
      </c>
      <c r="R500" s="59">
        <f t="shared" si="252"/>
        <v>50494</v>
      </c>
      <c r="S500" s="59">
        <f t="shared" si="252"/>
        <v>0</v>
      </c>
      <c r="T500" s="59">
        <f t="shared" si="252"/>
        <v>50494</v>
      </c>
    </row>
    <row r="501" spans="1:20" ht="15">
      <c r="A501" s="14"/>
      <c r="B501" s="14" t="s">
        <v>70</v>
      </c>
      <c r="C501" s="14">
        <v>137</v>
      </c>
      <c r="D501" s="59">
        <f t="shared" si="245"/>
        <v>0</v>
      </c>
      <c r="E501" s="59">
        <f aca="true" t="shared" si="253" ref="E501:T501">E48+E134+E223+E311+E399</f>
        <v>0</v>
      </c>
      <c r="F501" s="59">
        <f t="shared" si="253"/>
        <v>0</v>
      </c>
      <c r="G501" s="59">
        <f t="shared" si="253"/>
        <v>0</v>
      </c>
      <c r="H501" s="59">
        <f t="shared" si="253"/>
        <v>0</v>
      </c>
      <c r="I501" s="59">
        <f t="shared" si="253"/>
        <v>0</v>
      </c>
      <c r="J501" s="59">
        <f t="shared" si="253"/>
        <v>0</v>
      </c>
      <c r="K501" s="59">
        <f t="shared" si="253"/>
        <v>0</v>
      </c>
      <c r="L501" s="59">
        <f t="shared" si="253"/>
        <v>0</v>
      </c>
      <c r="M501" s="59">
        <f t="shared" si="253"/>
        <v>0</v>
      </c>
      <c r="N501" s="59">
        <f t="shared" si="253"/>
        <v>0</v>
      </c>
      <c r="O501" s="59">
        <f t="shared" si="253"/>
        <v>0</v>
      </c>
      <c r="P501" s="59">
        <f t="shared" si="253"/>
        <v>0</v>
      </c>
      <c r="Q501" s="59">
        <f t="shared" si="253"/>
        <v>0</v>
      </c>
      <c r="R501" s="59">
        <f t="shared" si="253"/>
        <v>0</v>
      </c>
      <c r="S501" s="59">
        <f t="shared" si="253"/>
        <v>0</v>
      </c>
      <c r="T501" s="59">
        <f t="shared" si="253"/>
        <v>0</v>
      </c>
    </row>
    <row r="502" spans="1:20" ht="15">
      <c r="A502" s="14"/>
      <c r="B502" s="14" t="s">
        <v>71</v>
      </c>
      <c r="C502" s="14">
        <v>138</v>
      </c>
      <c r="D502" s="59">
        <f t="shared" si="245"/>
        <v>0</v>
      </c>
      <c r="E502" s="59">
        <f aca="true" t="shared" si="254" ref="E502:T502">E49+E135+E224+E312+E400</f>
        <v>0</v>
      </c>
      <c r="F502" s="59">
        <f t="shared" si="254"/>
        <v>0</v>
      </c>
      <c r="G502" s="59">
        <f t="shared" si="254"/>
        <v>0</v>
      </c>
      <c r="H502" s="59">
        <f t="shared" si="254"/>
        <v>0</v>
      </c>
      <c r="I502" s="59">
        <f t="shared" si="254"/>
        <v>0</v>
      </c>
      <c r="J502" s="59">
        <f t="shared" si="254"/>
        <v>0</v>
      </c>
      <c r="K502" s="59">
        <f t="shared" si="254"/>
        <v>0</v>
      </c>
      <c r="L502" s="59">
        <f t="shared" si="254"/>
        <v>0</v>
      </c>
      <c r="M502" s="59">
        <f t="shared" si="254"/>
        <v>0</v>
      </c>
      <c r="N502" s="59">
        <f t="shared" si="254"/>
        <v>0</v>
      </c>
      <c r="O502" s="59">
        <f t="shared" si="254"/>
        <v>0</v>
      </c>
      <c r="P502" s="59">
        <f t="shared" si="254"/>
        <v>0</v>
      </c>
      <c r="Q502" s="59">
        <f t="shared" si="254"/>
        <v>0</v>
      </c>
      <c r="R502" s="59">
        <f t="shared" si="254"/>
        <v>0</v>
      </c>
      <c r="S502" s="59">
        <f t="shared" si="254"/>
        <v>0</v>
      </c>
      <c r="T502" s="59">
        <f t="shared" si="254"/>
        <v>0</v>
      </c>
    </row>
    <row r="503" spans="1:20" ht="15">
      <c r="A503" s="14"/>
      <c r="B503" s="14" t="s">
        <v>72</v>
      </c>
      <c r="C503" s="14">
        <v>104</v>
      </c>
      <c r="D503" s="59">
        <f t="shared" si="245"/>
        <v>0</v>
      </c>
      <c r="E503" s="59">
        <f aca="true" t="shared" si="255" ref="E503:T503">E50+E136+E225+E313+E401</f>
        <v>0</v>
      </c>
      <c r="F503" s="59">
        <f t="shared" si="255"/>
        <v>0</v>
      </c>
      <c r="G503" s="59">
        <f t="shared" si="255"/>
        <v>0</v>
      </c>
      <c r="H503" s="59">
        <f t="shared" si="255"/>
        <v>0</v>
      </c>
      <c r="I503" s="59">
        <f t="shared" si="255"/>
        <v>0</v>
      </c>
      <c r="J503" s="59">
        <f t="shared" si="255"/>
        <v>0</v>
      </c>
      <c r="K503" s="59">
        <f t="shared" si="255"/>
        <v>0</v>
      </c>
      <c r="L503" s="59">
        <f t="shared" si="255"/>
        <v>0</v>
      </c>
      <c r="M503" s="59">
        <f t="shared" si="255"/>
        <v>0</v>
      </c>
      <c r="N503" s="59">
        <f t="shared" si="255"/>
        <v>0</v>
      </c>
      <c r="O503" s="59">
        <f t="shared" si="255"/>
        <v>0</v>
      </c>
      <c r="P503" s="59">
        <f t="shared" si="255"/>
        <v>0</v>
      </c>
      <c r="Q503" s="59">
        <f t="shared" si="255"/>
        <v>0</v>
      </c>
      <c r="R503" s="59">
        <f t="shared" si="255"/>
        <v>0</v>
      </c>
      <c r="S503" s="59">
        <f t="shared" si="255"/>
        <v>0</v>
      </c>
      <c r="T503" s="59">
        <f t="shared" si="255"/>
        <v>0</v>
      </c>
    </row>
    <row r="504" spans="1:20" ht="15">
      <c r="A504" s="14"/>
      <c r="B504" s="14" t="s">
        <v>73</v>
      </c>
      <c r="C504" s="14">
        <v>139</v>
      </c>
      <c r="D504" s="59">
        <f t="shared" si="245"/>
        <v>0</v>
      </c>
      <c r="E504" s="59">
        <f aca="true" t="shared" si="256" ref="E504:T504">E51+E137+E226+E314+E402</f>
        <v>0</v>
      </c>
      <c r="F504" s="59">
        <f t="shared" si="256"/>
        <v>0</v>
      </c>
      <c r="G504" s="59">
        <f t="shared" si="256"/>
        <v>0</v>
      </c>
      <c r="H504" s="59">
        <f t="shared" si="256"/>
        <v>0</v>
      </c>
      <c r="I504" s="59">
        <f t="shared" si="256"/>
        <v>0</v>
      </c>
      <c r="J504" s="59">
        <f t="shared" si="256"/>
        <v>0</v>
      </c>
      <c r="K504" s="59">
        <f t="shared" si="256"/>
        <v>0</v>
      </c>
      <c r="L504" s="59">
        <f t="shared" si="256"/>
        <v>0</v>
      </c>
      <c r="M504" s="59">
        <f t="shared" si="256"/>
        <v>0</v>
      </c>
      <c r="N504" s="59">
        <f t="shared" si="256"/>
        <v>0</v>
      </c>
      <c r="O504" s="59">
        <f t="shared" si="256"/>
        <v>0</v>
      </c>
      <c r="P504" s="59">
        <f t="shared" si="256"/>
        <v>0</v>
      </c>
      <c r="Q504" s="59">
        <f t="shared" si="256"/>
        <v>0</v>
      </c>
      <c r="R504" s="59">
        <f t="shared" si="256"/>
        <v>0</v>
      </c>
      <c r="S504" s="59">
        <f t="shared" si="256"/>
        <v>0</v>
      </c>
      <c r="T504" s="59">
        <f t="shared" si="256"/>
        <v>0</v>
      </c>
    </row>
    <row r="505" spans="1:20" ht="15">
      <c r="A505" s="14"/>
      <c r="B505" s="14" t="s">
        <v>74</v>
      </c>
      <c r="C505" s="14">
        <v>140</v>
      </c>
      <c r="D505" s="59">
        <f t="shared" si="245"/>
        <v>291454</v>
      </c>
      <c r="E505" s="59">
        <f aca="true" t="shared" si="257" ref="E505:T505">E52+E138+E227+E315+E403</f>
        <v>0</v>
      </c>
      <c r="F505" s="59">
        <f t="shared" si="257"/>
        <v>0</v>
      </c>
      <c r="G505" s="59">
        <f t="shared" si="257"/>
        <v>25790</v>
      </c>
      <c r="H505" s="59">
        <f t="shared" si="257"/>
        <v>25790</v>
      </c>
      <c r="I505" s="59">
        <f t="shared" si="257"/>
        <v>0</v>
      </c>
      <c r="J505" s="59">
        <f t="shared" si="257"/>
        <v>0</v>
      </c>
      <c r="K505" s="59">
        <f>K52+K138+K227+K315+K403</f>
        <v>90732</v>
      </c>
      <c r="L505" s="59">
        <f t="shared" si="257"/>
        <v>90732</v>
      </c>
      <c r="M505" s="59">
        <f t="shared" si="257"/>
        <v>0</v>
      </c>
      <c r="N505" s="59">
        <f t="shared" si="257"/>
        <v>83054</v>
      </c>
      <c r="O505" s="59">
        <f t="shared" si="257"/>
        <v>91878</v>
      </c>
      <c r="P505" s="59">
        <f t="shared" si="257"/>
        <v>174932</v>
      </c>
      <c r="Q505" s="59">
        <f t="shared" si="257"/>
        <v>0</v>
      </c>
      <c r="R505" s="59">
        <f t="shared" si="257"/>
        <v>0</v>
      </c>
      <c r="S505" s="59">
        <f t="shared" si="257"/>
        <v>0</v>
      </c>
      <c r="T505" s="59">
        <f t="shared" si="257"/>
        <v>0</v>
      </c>
    </row>
    <row r="506" spans="1:20" ht="15.75">
      <c r="A506" s="9" t="s">
        <v>75</v>
      </c>
      <c r="B506" s="9" t="s">
        <v>76</v>
      </c>
      <c r="C506" s="9">
        <v>241</v>
      </c>
      <c r="D506" s="56">
        <f aca="true" t="shared" si="258" ref="D506:T506">D53+D139+D228+D316+D404</f>
        <v>0</v>
      </c>
      <c r="E506" s="56">
        <f t="shared" si="258"/>
        <v>0</v>
      </c>
      <c r="F506" s="56">
        <f t="shared" si="258"/>
        <v>0</v>
      </c>
      <c r="G506" s="56">
        <f t="shared" si="258"/>
        <v>0</v>
      </c>
      <c r="H506" s="56">
        <f t="shared" si="258"/>
        <v>0</v>
      </c>
      <c r="I506" s="56">
        <f t="shared" si="258"/>
        <v>0</v>
      </c>
      <c r="J506" s="56">
        <f t="shared" si="258"/>
        <v>0</v>
      </c>
      <c r="K506" s="56">
        <f t="shared" si="258"/>
        <v>0</v>
      </c>
      <c r="L506" s="56">
        <f t="shared" si="258"/>
        <v>0</v>
      </c>
      <c r="M506" s="56">
        <f t="shared" si="258"/>
        <v>0</v>
      </c>
      <c r="N506" s="56">
        <f t="shared" si="258"/>
        <v>0</v>
      </c>
      <c r="O506" s="56">
        <f t="shared" si="258"/>
        <v>0</v>
      </c>
      <c r="P506" s="56">
        <f t="shared" si="258"/>
        <v>0</v>
      </c>
      <c r="Q506" s="56">
        <f t="shared" si="258"/>
        <v>0</v>
      </c>
      <c r="R506" s="56">
        <f t="shared" si="258"/>
        <v>0</v>
      </c>
      <c r="S506" s="56">
        <f t="shared" si="258"/>
        <v>0</v>
      </c>
      <c r="T506" s="56">
        <f t="shared" si="258"/>
        <v>0</v>
      </c>
    </row>
    <row r="507" spans="1:20" s="22" customFormat="1" ht="15.75">
      <c r="A507" s="9" t="s">
        <v>77</v>
      </c>
      <c r="B507" s="9" t="s">
        <v>78</v>
      </c>
      <c r="C507" s="9">
        <v>242</v>
      </c>
      <c r="D507" s="56">
        <f aca="true" t="shared" si="259" ref="D507:T507">D54+D140+D229+D317+D405</f>
        <v>0</v>
      </c>
      <c r="E507" s="56">
        <f t="shared" si="259"/>
        <v>0</v>
      </c>
      <c r="F507" s="56">
        <f t="shared" si="259"/>
        <v>0</v>
      </c>
      <c r="G507" s="56">
        <f t="shared" si="259"/>
        <v>0</v>
      </c>
      <c r="H507" s="56">
        <f t="shared" si="259"/>
        <v>0</v>
      </c>
      <c r="I507" s="56">
        <f t="shared" si="259"/>
        <v>0</v>
      </c>
      <c r="J507" s="56">
        <f t="shared" si="259"/>
        <v>0</v>
      </c>
      <c r="K507" s="56">
        <f t="shared" si="259"/>
        <v>0</v>
      </c>
      <c r="L507" s="56">
        <f t="shared" si="259"/>
        <v>0</v>
      </c>
      <c r="M507" s="56">
        <f t="shared" si="259"/>
        <v>0</v>
      </c>
      <c r="N507" s="56">
        <f t="shared" si="259"/>
        <v>0</v>
      </c>
      <c r="O507" s="56">
        <f t="shared" si="259"/>
        <v>0</v>
      </c>
      <c r="P507" s="56">
        <f t="shared" si="259"/>
        <v>0</v>
      </c>
      <c r="Q507" s="56">
        <f t="shared" si="259"/>
        <v>0</v>
      </c>
      <c r="R507" s="56">
        <f t="shared" si="259"/>
        <v>0</v>
      </c>
      <c r="S507" s="56">
        <f t="shared" si="259"/>
        <v>0</v>
      </c>
      <c r="T507" s="56">
        <f t="shared" si="259"/>
        <v>0</v>
      </c>
    </row>
    <row r="508" spans="1:20" s="22" customFormat="1" ht="15.75">
      <c r="A508" s="9" t="s">
        <v>79</v>
      </c>
      <c r="B508" s="9" t="s">
        <v>80</v>
      </c>
      <c r="C508" s="9">
        <v>251</v>
      </c>
      <c r="D508" s="56">
        <f aca="true" t="shared" si="260" ref="D508:T508">D55+D141+D230+D318+D406</f>
        <v>0</v>
      </c>
      <c r="E508" s="56">
        <f t="shared" si="260"/>
        <v>0</v>
      </c>
      <c r="F508" s="56">
        <f t="shared" si="260"/>
        <v>0</v>
      </c>
      <c r="G508" s="56">
        <f t="shared" si="260"/>
        <v>0</v>
      </c>
      <c r="H508" s="56">
        <f t="shared" si="260"/>
        <v>0</v>
      </c>
      <c r="I508" s="56">
        <f t="shared" si="260"/>
        <v>0</v>
      </c>
      <c r="J508" s="56">
        <f t="shared" si="260"/>
        <v>0</v>
      </c>
      <c r="K508" s="56">
        <f t="shared" si="260"/>
        <v>0</v>
      </c>
      <c r="L508" s="56">
        <f t="shared" si="260"/>
        <v>0</v>
      </c>
      <c r="M508" s="56">
        <f t="shared" si="260"/>
        <v>0</v>
      </c>
      <c r="N508" s="56">
        <f t="shared" si="260"/>
        <v>0</v>
      </c>
      <c r="O508" s="56">
        <f t="shared" si="260"/>
        <v>0</v>
      </c>
      <c r="P508" s="56">
        <f t="shared" si="260"/>
        <v>0</v>
      </c>
      <c r="Q508" s="56">
        <f t="shared" si="260"/>
        <v>0</v>
      </c>
      <c r="R508" s="56">
        <f t="shared" si="260"/>
        <v>0</v>
      </c>
      <c r="S508" s="56">
        <f t="shared" si="260"/>
        <v>0</v>
      </c>
      <c r="T508" s="56">
        <f t="shared" si="260"/>
        <v>0</v>
      </c>
    </row>
    <row r="509" spans="1:20" s="22" customFormat="1" ht="15.75">
      <c r="A509" s="9" t="s">
        <v>81</v>
      </c>
      <c r="B509" s="9" t="s">
        <v>82</v>
      </c>
      <c r="C509" s="9"/>
      <c r="D509" s="56">
        <f aca="true" t="shared" si="261" ref="D509:T509">D56+D142+D231+D319+D407</f>
        <v>0</v>
      </c>
      <c r="E509" s="56">
        <f t="shared" si="261"/>
        <v>0</v>
      </c>
      <c r="F509" s="56">
        <f t="shared" si="261"/>
        <v>0</v>
      </c>
      <c r="G509" s="56">
        <f t="shared" si="261"/>
        <v>0</v>
      </c>
      <c r="H509" s="56">
        <f t="shared" si="261"/>
        <v>0</v>
      </c>
      <c r="I509" s="56">
        <f t="shared" si="261"/>
        <v>0</v>
      </c>
      <c r="J509" s="56">
        <f t="shared" si="261"/>
        <v>0</v>
      </c>
      <c r="K509" s="56">
        <f t="shared" si="261"/>
        <v>0</v>
      </c>
      <c r="L509" s="56">
        <f t="shared" si="261"/>
        <v>0</v>
      </c>
      <c r="M509" s="56">
        <f t="shared" si="261"/>
        <v>0</v>
      </c>
      <c r="N509" s="56">
        <f t="shared" si="261"/>
        <v>0</v>
      </c>
      <c r="O509" s="56">
        <f t="shared" si="261"/>
        <v>0</v>
      </c>
      <c r="P509" s="56">
        <f t="shared" si="261"/>
        <v>0</v>
      </c>
      <c r="Q509" s="56">
        <f t="shared" si="261"/>
        <v>0</v>
      </c>
      <c r="R509" s="56">
        <f t="shared" si="261"/>
        <v>0</v>
      </c>
      <c r="S509" s="56">
        <f t="shared" si="261"/>
        <v>0</v>
      </c>
      <c r="T509" s="56">
        <f t="shared" si="261"/>
        <v>0</v>
      </c>
    </row>
    <row r="510" spans="1:20" s="22" customFormat="1" ht="15.75">
      <c r="A510" s="14"/>
      <c r="B510" s="14" t="s">
        <v>83</v>
      </c>
      <c r="C510" s="14">
        <v>113</v>
      </c>
      <c r="D510" s="56">
        <f aca="true" t="shared" si="262" ref="D510:T510">D57+D143+D232+D320+D408</f>
        <v>0</v>
      </c>
      <c r="E510" s="56">
        <f t="shared" si="262"/>
        <v>0</v>
      </c>
      <c r="F510" s="56">
        <f t="shared" si="262"/>
        <v>0</v>
      </c>
      <c r="G510" s="56">
        <f t="shared" si="262"/>
        <v>0</v>
      </c>
      <c r="H510" s="56">
        <f t="shared" si="262"/>
        <v>0</v>
      </c>
      <c r="I510" s="56">
        <f t="shared" si="262"/>
        <v>0</v>
      </c>
      <c r="J510" s="56">
        <f t="shared" si="262"/>
        <v>0</v>
      </c>
      <c r="K510" s="56">
        <f t="shared" si="262"/>
        <v>0</v>
      </c>
      <c r="L510" s="56">
        <f t="shared" si="262"/>
        <v>0</v>
      </c>
      <c r="M510" s="56">
        <f t="shared" si="262"/>
        <v>0</v>
      </c>
      <c r="N510" s="56">
        <f t="shared" si="262"/>
        <v>0</v>
      </c>
      <c r="O510" s="56">
        <f t="shared" si="262"/>
        <v>0</v>
      </c>
      <c r="P510" s="56">
        <f t="shared" si="262"/>
        <v>0</v>
      </c>
      <c r="Q510" s="56">
        <f t="shared" si="262"/>
        <v>0</v>
      </c>
      <c r="R510" s="56">
        <f t="shared" si="262"/>
        <v>0</v>
      </c>
      <c r="S510" s="56">
        <f t="shared" si="262"/>
        <v>0</v>
      </c>
      <c r="T510" s="56">
        <f t="shared" si="262"/>
        <v>0</v>
      </c>
    </row>
    <row r="511" spans="1:20" s="22" customFormat="1" ht="15.75">
      <c r="A511" s="14"/>
      <c r="B511" s="14" t="s">
        <v>84</v>
      </c>
      <c r="C511" s="14">
        <v>114</v>
      </c>
      <c r="D511" s="56">
        <f aca="true" t="shared" si="263" ref="D511:T511">D58+D144+D233+D321+D409</f>
        <v>0</v>
      </c>
      <c r="E511" s="56">
        <f t="shared" si="263"/>
        <v>0</v>
      </c>
      <c r="F511" s="56">
        <f t="shared" si="263"/>
        <v>0</v>
      </c>
      <c r="G511" s="56">
        <f t="shared" si="263"/>
        <v>0</v>
      </c>
      <c r="H511" s="56">
        <f t="shared" si="263"/>
        <v>0</v>
      </c>
      <c r="I511" s="56">
        <f t="shared" si="263"/>
        <v>0</v>
      </c>
      <c r="J511" s="56">
        <f t="shared" si="263"/>
        <v>0</v>
      </c>
      <c r="K511" s="56">
        <f t="shared" si="263"/>
        <v>0</v>
      </c>
      <c r="L511" s="56">
        <f t="shared" si="263"/>
        <v>0</v>
      </c>
      <c r="M511" s="56">
        <f t="shared" si="263"/>
        <v>0</v>
      </c>
      <c r="N511" s="56">
        <f t="shared" si="263"/>
        <v>0</v>
      </c>
      <c r="O511" s="56">
        <f t="shared" si="263"/>
        <v>0</v>
      </c>
      <c r="P511" s="56">
        <f t="shared" si="263"/>
        <v>0</v>
      </c>
      <c r="Q511" s="56">
        <f t="shared" si="263"/>
        <v>0</v>
      </c>
      <c r="R511" s="56">
        <f t="shared" si="263"/>
        <v>0</v>
      </c>
      <c r="S511" s="56">
        <f t="shared" si="263"/>
        <v>0</v>
      </c>
      <c r="T511" s="56">
        <f t="shared" si="263"/>
        <v>0</v>
      </c>
    </row>
    <row r="512" spans="1:20" s="22" customFormat="1" ht="15.75">
      <c r="A512" s="14"/>
      <c r="B512" s="14" t="s">
        <v>85</v>
      </c>
      <c r="C512" s="14">
        <v>115</v>
      </c>
      <c r="D512" s="56">
        <f aca="true" t="shared" si="264" ref="D512:T512">D59+D145+D234+D322+D410</f>
        <v>0</v>
      </c>
      <c r="E512" s="56">
        <f t="shared" si="264"/>
        <v>0</v>
      </c>
      <c r="F512" s="56">
        <f t="shared" si="264"/>
        <v>0</v>
      </c>
      <c r="G512" s="56">
        <f t="shared" si="264"/>
        <v>0</v>
      </c>
      <c r="H512" s="56">
        <f t="shared" si="264"/>
        <v>0</v>
      </c>
      <c r="I512" s="56">
        <f t="shared" si="264"/>
        <v>0</v>
      </c>
      <c r="J512" s="56">
        <f t="shared" si="264"/>
        <v>0</v>
      </c>
      <c r="K512" s="56">
        <f t="shared" si="264"/>
        <v>0</v>
      </c>
      <c r="L512" s="56">
        <f t="shared" si="264"/>
        <v>0</v>
      </c>
      <c r="M512" s="56">
        <f t="shared" si="264"/>
        <v>0</v>
      </c>
      <c r="N512" s="56">
        <f t="shared" si="264"/>
        <v>0</v>
      </c>
      <c r="O512" s="56">
        <f t="shared" si="264"/>
        <v>0</v>
      </c>
      <c r="P512" s="56">
        <f t="shared" si="264"/>
        <v>0</v>
      </c>
      <c r="Q512" s="56">
        <f t="shared" si="264"/>
        <v>0</v>
      </c>
      <c r="R512" s="56">
        <f t="shared" si="264"/>
        <v>0</v>
      </c>
      <c r="S512" s="56">
        <f t="shared" si="264"/>
        <v>0</v>
      </c>
      <c r="T512" s="56">
        <f t="shared" si="264"/>
        <v>0</v>
      </c>
    </row>
    <row r="513" spans="1:20" s="22" customFormat="1" ht="15.75">
      <c r="A513" s="14"/>
      <c r="B513" s="14" t="s">
        <v>86</v>
      </c>
      <c r="C513" s="14">
        <v>141</v>
      </c>
      <c r="D513" s="56">
        <f aca="true" t="shared" si="265" ref="D513:T513">D60+D146+D235+D323+D411</f>
        <v>0</v>
      </c>
      <c r="E513" s="56">
        <f t="shared" si="265"/>
        <v>0</v>
      </c>
      <c r="F513" s="56">
        <f t="shared" si="265"/>
        <v>0</v>
      </c>
      <c r="G513" s="56">
        <f t="shared" si="265"/>
        <v>0</v>
      </c>
      <c r="H513" s="56">
        <f t="shared" si="265"/>
        <v>0</v>
      </c>
      <c r="I513" s="56">
        <f t="shared" si="265"/>
        <v>0</v>
      </c>
      <c r="J513" s="56">
        <f t="shared" si="265"/>
        <v>0</v>
      </c>
      <c r="K513" s="56">
        <f t="shared" si="265"/>
        <v>0</v>
      </c>
      <c r="L513" s="56">
        <f t="shared" si="265"/>
        <v>0</v>
      </c>
      <c r="M513" s="56">
        <f t="shared" si="265"/>
        <v>0</v>
      </c>
      <c r="N513" s="56">
        <f t="shared" si="265"/>
        <v>0</v>
      </c>
      <c r="O513" s="56">
        <f t="shared" si="265"/>
        <v>0</v>
      </c>
      <c r="P513" s="56">
        <f t="shared" si="265"/>
        <v>0</v>
      </c>
      <c r="Q513" s="56">
        <f t="shared" si="265"/>
        <v>0</v>
      </c>
      <c r="R513" s="56">
        <f t="shared" si="265"/>
        <v>0</v>
      </c>
      <c r="S513" s="56">
        <f t="shared" si="265"/>
        <v>0</v>
      </c>
      <c r="T513" s="56">
        <f t="shared" si="265"/>
        <v>0</v>
      </c>
    </row>
    <row r="514" spans="1:20" s="22" customFormat="1" ht="15.75">
      <c r="A514" s="14"/>
      <c r="B514" s="14" t="s">
        <v>87</v>
      </c>
      <c r="C514" s="14">
        <v>142</v>
      </c>
      <c r="D514" s="56">
        <f aca="true" t="shared" si="266" ref="D514:T514">D61+D147+D236+D324+D412</f>
        <v>0</v>
      </c>
      <c r="E514" s="56">
        <f t="shared" si="266"/>
        <v>0</v>
      </c>
      <c r="F514" s="56">
        <f t="shared" si="266"/>
        <v>0</v>
      </c>
      <c r="G514" s="56">
        <f t="shared" si="266"/>
        <v>0</v>
      </c>
      <c r="H514" s="56">
        <f t="shared" si="266"/>
        <v>0</v>
      </c>
      <c r="I514" s="56">
        <f t="shared" si="266"/>
        <v>0</v>
      </c>
      <c r="J514" s="56">
        <f t="shared" si="266"/>
        <v>0</v>
      </c>
      <c r="K514" s="56">
        <f t="shared" si="266"/>
        <v>0</v>
      </c>
      <c r="L514" s="56">
        <f t="shared" si="266"/>
        <v>0</v>
      </c>
      <c r="M514" s="56">
        <f t="shared" si="266"/>
        <v>0</v>
      </c>
      <c r="N514" s="56">
        <f t="shared" si="266"/>
        <v>0</v>
      </c>
      <c r="O514" s="56">
        <f t="shared" si="266"/>
        <v>0</v>
      </c>
      <c r="P514" s="56">
        <f t="shared" si="266"/>
        <v>0</v>
      </c>
      <c r="Q514" s="56">
        <f t="shared" si="266"/>
        <v>0</v>
      </c>
      <c r="R514" s="56">
        <f t="shared" si="266"/>
        <v>0</v>
      </c>
      <c r="S514" s="56">
        <f t="shared" si="266"/>
        <v>0</v>
      </c>
      <c r="T514" s="56">
        <f t="shared" si="266"/>
        <v>0</v>
      </c>
    </row>
    <row r="515" spans="1:20" s="22" customFormat="1" ht="15.75">
      <c r="A515" s="14" t="s">
        <v>88</v>
      </c>
      <c r="B515" s="14" t="s">
        <v>89</v>
      </c>
      <c r="C515" s="14">
        <v>263</v>
      </c>
      <c r="D515" s="56">
        <f aca="true" t="shared" si="267" ref="D515:T515">D62+D148+D237+D325+D413</f>
        <v>0</v>
      </c>
      <c r="E515" s="56">
        <f t="shared" si="267"/>
        <v>0</v>
      </c>
      <c r="F515" s="56">
        <f t="shared" si="267"/>
        <v>0</v>
      </c>
      <c r="G515" s="56">
        <f t="shared" si="267"/>
        <v>0</v>
      </c>
      <c r="H515" s="56">
        <f t="shared" si="267"/>
        <v>0</v>
      </c>
      <c r="I515" s="56">
        <f t="shared" si="267"/>
        <v>0</v>
      </c>
      <c r="J515" s="56">
        <f t="shared" si="267"/>
        <v>0</v>
      </c>
      <c r="K515" s="56">
        <f t="shared" si="267"/>
        <v>0</v>
      </c>
      <c r="L515" s="56">
        <f t="shared" si="267"/>
        <v>0</v>
      </c>
      <c r="M515" s="56">
        <f t="shared" si="267"/>
        <v>0</v>
      </c>
      <c r="N515" s="56">
        <f t="shared" si="267"/>
        <v>0</v>
      </c>
      <c r="O515" s="56">
        <f t="shared" si="267"/>
        <v>0</v>
      </c>
      <c r="P515" s="56">
        <f t="shared" si="267"/>
        <v>0</v>
      </c>
      <c r="Q515" s="56">
        <f t="shared" si="267"/>
        <v>0</v>
      </c>
      <c r="R515" s="56">
        <f t="shared" si="267"/>
        <v>0</v>
      </c>
      <c r="S515" s="56">
        <f t="shared" si="267"/>
        <v>0</v>
      </c>
      <c r="T515" s="56">
        <f t="shared" si="267"/>
        <v>0</v>
      </c>
    </row>
    <row r="516" spans="1:20" s="22" customFormat="1" ht="15.75">
      <c r="A516" s="9" t="s">
        <v>90</v>
      </c>
      <c r="B516" s="9" t="s">
        <v>91</v>
      </c>
      <c r="C516" s="9"/>
      <c r="D516" s="56">
        <f>D63+D149+D238+D326+D414</f>
        <v>120686</v>
      </c>
      <c r="E516" s="56">
        <f aca="true" t="shared" si="268" ref="E516:T516">E63+E149+E238+E326+E414</f>
        <v>0</v>
      </c>
      <c r="F516" s="56">
        <f t="shared" si="268"/>
        <v>52029</v>
      </c>
      <c r="G516" s="56">
        <f t="shared" si="268"/>
        <v>0</v>
      </c>
      <c r="H516" s="56">
        <f t="shared" si="268"/>
        <v>52029</v>
      </c>
      <c r="I516" s="56">
        <f t="shared" si="268"/>
        <v>0</v>
      </c>
      <c r="J516" s="56">
        <f t="shared" si="268"/>
        <v>31627</v>
      </c>
      <c r="K516" s="56">
        <f t="shared" si="268"/>
        <v>37030</v>
      </c>
      <c r="L516" s="56">
        <f t="shared" si="268"/>
        <v>68657</v>
      </c>
      <c r="M516" s="56">
        <f t="shared" si="268"/>
        <v>0</v>
      </c>
      <c r="N516" s="56">
        <f t="shared" si="268"/>
        <v>0</v>
      </c>
      <c r="O516" s="56">
        <f t="shared" si="268"/>
        <v>0</v>
      </c>
      <c r="P516" s="56">
        <f t="shared" si="268"/>
        <v>0</v>
      </c>
      <c r="Q516" s="56">
        <f t="shared" si="268"/>
        <v>0</v>
      </c>
      <c r="R516" s="56">
        <f t="shared" si="268"/>
        <v>0</v>
      </c>
      <c r="S516" s="56">
        <f t="shared" si="268"/>
        <v>0</v>
      </c>
      <c r="T516" s="56">
        <f t="shared" si="268"/>
        <v>0</v>
      </c>
    </row>
    <row r="517" spans="1:20" s="22" customFormat="1" ht="15">
      <c r="A517" s="14"/>
      <c r="B517" s="14" t="s">
        <v>92</v>
      </c>
      <c r="C517" s="14">
        <v>143</v>
      </c>
      <c r="D517" s="59">
        <f>D64+D150+D239+D327+D415</f>
        <v>120686</v>
      </c>
      <c r="E517" s="59">
        <f aca="true" t="shared" si="269" ref="E517:T517">E64+E150+E239+E327+E415</f>
        <v>0</v>
      </c>
      <c r="F517" s="59">
        <f t="shared" si="269"/>
        <v>52029</v>
      </c>
      <c r="G517" s="59">
        <f t="shared" si="269"/>
        <v>0</v>
      </c>
      <c r="H517" s="59">
        <f t="shared" si="269"/>
        <v>52029</v>
      </c>
      <c r="I517" s="59">
        <f t="shared" si="269"/>
        <v>0</v>
      </c>
      <c r="J517" s="59">
        <f t="shared" si="269"/>
        <v>31627</v>
      </c>
      <c r="K517" s="59">
        <f t="shared" si="269"/>
        <v>37030</v>
      </c>
      <c r="L517" s="59">
        <f t="shared" si="269"/>
        <v>68657</v>
      </c>
      <c r="M517" s="59">
        <f t="shared" si="269"/>
        <v>0</v>
      </c>
      <c r="N517" s="59">
        <f t="shared" si="269"/>
        <v>0</v>
      </c>
      <c r="O517" s="59">
        <f t="shared" si="269"/>
        <v>0</v>
      </c>
      <c r="P517" s="59">
        <f t="shared" si="269"/>
        <v>0</v>
      </c>
      <c r="Q517" s="59">
        <f t="shared" si="269"/>
        <v>0</v>
      </c>
      <c r="R517" s="59">
        <f t="shared" si="269"/>
        <v>0</v>
      </c>
      <c r="S517" s="59">
        <f t="shared" si="269"/>
        <v>0</v>
      </c>
      <c r="T517" s="59">
        <f t="shared" si="269"/>
        <v>0</v>
      </c>
    </row>
    <row r="518" spans="1:20" s="22" customFormat="1" ht="15">
      <c r="A518" s="14"/>
      <c r="B518" s="14" t="s">
        <v>93</v>
      </c>
      <c r="C518" s="14">
        <v>144</v>
      </c>
      <c r="D518" s="59">
        <f aca="true" t="shared" si="270" ref="D518:D528">H518+L518+P518+T518</f>
        <v>0</v>
      </c>
      <c r="E518" s="59">
        <f aca="true" t="shared" si="271" ref="E518:T518">E65+E151+E240+E328+E416</f>
        <v>0</v>
      </c>
      <c r="F518" s="59">
        <f t="shared" si="271"/>
        <v>0</v>
      </c>
      <c r="G518" s="59">
        <f t="shared" si="271"/>
        <v>0</v>
      </c>
      <c r="H518" s="59">
        <f t="shared" si="271"/>
        <v>0</v>
      </c>
      <c r="I518" s="59">
        <f t="shared" si="271"/>
        <v>0</v>
      </c>
      <c r="J518" s="59">
        <f t="shared" si="271"/>
        <v>0</v>
      </c>
      <c r="K518" s="59">
        <f t="shared" si="271"/>
        <v>0</v>
      </c>
      <c r="L518" s="59">
        <f t="shared" si="271"/>
        <v>0</v>
      </c>
      <c r="M518" s="59">
        <f t="shared" si="271"/>
        <v>0</v>
      </c>
      <c r="N518" s="59">
        <f t="shared" si="271"/>
        <v>0</v>
      </c>
      <c r="O518" s="59">
        <f t="shared" si="271"/>
        <v>0</v>
      </c>
      <c r="P518" s="59">
        <f t="shared" si="271"/>
        <v>0</v>
      </c>
      <c r="Q518" s="59">
        <f t="shared" si="271"/>
        <v>0</v>
      </c>
      <c r="R518" s="59">
        <f t="shared" si="271"/>
        <v>0</v>
      </c>
      <c r="S518" s="59">
        <f t="shared" si="271"/>
        <v>0</v>
      </c>
      <c r="T518" s="59">
        <f t="shared" si="271"/>
        <v>0</v>
      </c>
    </row>
    <row r="519" spans="1:20" s="22" customFormat="1" ht="15">
      <c r="A519" s="14"/>
      <c r="B519" s="14" t="s">
        <v>94</v>
      </c>
      <c r="C519" s="14">
        <v>145</v>
      </c>
      <c r="D519" s="59">
        <f t="shared" si="270"/>
        <v>0</v>
      </c>
      <c r="E519" s="59">
        <f aca="true" t="shared" si="272" ref="E519:T519">E66+E152+E241+E329+E417</f>
        <v>0</v>
      </c>
      <c r="F519" s="59">
        <f t="shared" si="272"/>
        <v>0</v>
      </c>
      <c r="G519" s="59">
        <f t="shared" si="272"/>
        <v>0</v>
      </c>
      <c r="H519" s="59">
        <f t="shared" si="272"/>
        <v>0</v>
      </c>
      <c r="I519" s="59">
        <f t="shared" si="272"/>
        <v>0</v>
      </c>
      <c r="J519" s="59">
        <f t="shared" si="272"/>
        <v>0</v>
      </c>
      <c r="K519" s="59">
        <f t="shared" si="272"/>
        <v>0</v>
      </c>
      <c r="L519" s="59">
        <f t="shared" si="272"/>
        <v>0</v>
      </c>
      <c r="M519" s="59">
        <f t="shared" si="272"/>
        <v>0</v>
      </c>
      <c r="N519" s="59">
        <f t="shared" si="272"/>
        <v>0</v>
      </c>
      <c r="O519" s="59">
        <f t="shared" si="272"/>
        <v>0</v>
      </c>
      <c r="P519" s="59">
        <f t="shared" si="272"/>
        <v>0</v>
      </c>
      <c r="Q519" s="59">
        <f t="shared" si="272"/>
        <v>0</v>
      </c>
      <c r="R519" s="59">
        <f t="shared" si="272"/>
        <v>0</v>
      </c>
      <c r="S519" s="59">
        <f t="shared" si="272"/>
        <v>0</v>
      </c>
      <c r="T519" s="59">
        <f t="shared" si="272"/>
        <v>0</v>
      </c>
    </row>
    <row r="520" spans="1:20" s="22" customFormat="1" ht="15">
      <c r="A520" s="14"/>
      <c r="B520" s="14" t="s">
        <v>95</v>
      </c>
      <c r="C520" s="14">
        <v>146</v>
      </c>
      <c r="D520" s="59">
        <f t="shared" si="270"/>
        <v>0</v>
      </c>
      <c r="E520" s="59">
        <f aca="true" t="shared" si="273" ref="E520:T520">E67+E153+E242+E330+E418</f>
        <v>0</v>
      </c>
      <c r="F520" s="59">
        <f t="shared" si="273"/>
        <v>0</v>
      </c>
      <c r="G520" s="59">
        <f t="shared" si="273"/>
        <v>0</v>
      </c>
      <c r="H520" s="59">
        <f t="shared" si="273"/>
        <v>0</v>
      </c>
      <c r="I520" s="59">
        <f t="shared" si="273"/>
        <v>0</v>
      </c>
      <c r="J520" s="59">
        <f t="shared" si="273"/>
        <v>0</v>
      </c>
      <c r="K520" s="59">
        <f t="shared" si="273"/>
        <v>0</v>
      </c>
      <c r="L520" s="59">
        <f t="shared" si="273"/>
        <v>0</v>
      </c>
      <c r="M520" s="59">
        <f t="shared" si="273"/>
        <v>0</v>
      </c>
      <c r="N520" s="59">
        <f t="shared" si="273"/>
        <v>0</v>
      </c>
      <c r="O520" s="59">
        <f t="shared" si="273"/>
        <v>0</v>
      </c>
      <c r="P520" s="59">
        <f t="shared" si="273"/>
        <v>0</v>
      </c>
      <c r="Q520" s="59">
        <f t="shared" si="273"/>
        <v>0</v>
      </c>
      <c r="R520" s="59">
        <f t="shared" si="273"/>
        <v>0</v>
      </c>
      <c r="S520" s="59">
        <f t="shared" si="273"/>
        <v>0</v>
      </c>
      <c r="T520" s="59">
        <f t="shared" si="273"/>
        <v>0</v>
      </c>
    </row>
    <row r="521" spans="1:20" s="22" customFormat="1" ht="15">
      <c r="A521" s="14"/>
      <c r="B521" s="14" t="s">
        <v>96</v>
      </c>
      <c r="C521" s="14">
        <v>147</v>
      </c>
      <c r="D521" s="59">
        <f t="shared" si="270"/>
        <v>0</v>
      </c>
      <c r="E521" s="59">
        <f aca="true" t="shared" si="274" ref="E521:T521">E68+E154+E243+E331+E419</f>
        <v>0</v>
      </c>
      <c r="F521" s="59">
        <f t="shared" si="274"/>
        <v>0</v>
      </c>
      <c r="G521" s="59">
        <f t="shared" si="274"/>
        <v>0</v>
      </c>
      <c r="H521" s="59">
        <f t="shared" si="274"/>
        <v>0</v>
      </c>
      <c r="I521" s="59">
        <f t="shared" si="274"/>
        <v>0</v>
      </c>
      <c r="J521" s="59">
        <f t="shared" si="274"/>
        <v>0</v>
      </c>
      <c r="K521" s="59">
        <f t="shared" si="274"/>
        <v>0</v>
      </c>
      <c r="L521" s="59">
        <f t="shared" si="274"/>
        <v>0</v>
      </c>
      <c r="M521" s="59">
        <f t="shared" si="274"/>
        <v>0</v>
      </c>
      <c r="N521" s="59">
        <f t="shared" si="274"/>
        <v>0</v>
      </c>
      <c r="O521" s="59">
        <f t="shared" si="274"/>
        <v>0</v>
      </c>
      <c r="P521" s="59">
        <f t="shared" si="274"/>
        <v>0</v>
      </c>
      <c r="Q521" s="59">
        <f t="shared" si="274"/>
        <v>0</v>
      </c>
      <c r="R521" s="59">
        <f t="shared" si="274"/>
        <v>0</v>
      </c>
      <c r="S521" s="59">
        <f t="shared" si="274"/>
        <v>0</v>
      </c>
      <c r="T521" s="59">
        <f t="shared" si="274"/>
        <v>0</v>
      </c>
    </row>
    <row r="522" spans="1:20" s="22" customFormat="1" ht="15">
      <c r="A522" s="14"/>
      <c r="B522" s="14" t="s">
        <v>97</v>
      </c>
      <c r="C522" s="14">
        <v>148</v>
      </c>
      <c r="D522" s="59">
        <f t="shared" si="270"/>
        <v>0</v>
      </c>
      <c r="E522" s="59">
        <f aca="true" t="shared" si="275" ref="E522:T522">E69+E155+E244+E332+E420</f>
        <v>0</v>
      </c>
      <c r="F522" s="59">
        <f t="shared" si="275"/>
        <v>0</v>
      </c>
      <c r="G522" s="59">
        <f t="shared" si="275"/>
        <v>0</v>
      </c>
      <c r="H522" s="59">
        <f t="shared" si="275"/>
        <v>0</v>
      </c>
      <c r="I522" s="59">
        <f t="shared" si="275"/>
        <v>0</v>
      </c>
      <c r="J522" s="59">
        <f t="shared" si="275"/>
        <v>0</v>
      </c>
      <c r="K522" s="59">
        <f t="shared" si="275"/>
        <v>0</v>
      </c>
      <c r="L522" s="59">
        <f t="shared" si="275"/>
        <v>0</v>
      </c>
      <c r="M522" s="59">
        <f t="shared" si="275"/>
        <v>0</v>
      </c>
      <c r="N522" s="59">
        <f t="shared" si="275"/>
        <v>0</v>
      </c>
      <c r="O522" s="59">
        <f t="shared" si="275"/>
        <v>0</v>
      </c>
      <c r="P522" s="59">
        <f t="shared" si="275"/>
        <v>0</v>
      </c>
      <c r="Q522" s="59">
        <f t="shared" si="275"/>
        <v>0</v>
      </c>
      <c r="R522" s="59">
        <f t="shared" si="275"/>
        <v>0</v>
      </c>
      <c r="S522" s="59">
        <f t="shared" si="275"/>
        <v>0</v>
      </c>
      <c r="T522" s="59">
        <f t="shared" si="275"/>
        <v>0</v>
      </c>
    </row>
    <row r="523" spans="1:20" s="22" customFormat="1" ht="15">
      <c r="A523" s="14"/>
      <c r="B523" s="14" t="s">
        <v>98</v>
      </c>
      <c r="C523" s="14">
        <v>149</v>
      </c>
      <c r="D523" s="59">
        <f t="shared" si="270"/>
        <v>0</v>
      </c>
      <c r="E523" s="59">
        <f aca="true" t="shared" si="276" ref="E523:T523">E70+E156+E245+E333+E421</f>
        <v>0</v>
      </c>
      <c r="F523" s="59">
        <f t="shared" si="276"/>
        <v>0</v>
      </c>
      <c r="G523" s="59">
        <f t="shared" si="276"/>
        <v>0</v>
      </c>
      <c r="H523" s="59">
        <f t="shared" si="276"/>
        <v>0</v>
      </c>
      <c r="I523" s="59">
        <f t="shared" si="276"/>
        <v>0</v>
      </c>
      <c r="J523" s="59">
        <f t="shared" si="276"/>
        <v>0</v>
      </c>
      <c r="K523" s="59">
        <f t="shared" si="276"/>
        <v>0</v>
      </c>
      <c r="L523" s="59">
        <f t="shared" si="276"/>
        <v>0</v>
      </c>
      <c r="M523" s="59">
        <f t="shared" si="276"/>
        <v>0</v>
      </c>
      <c r="N523" s="59">
        <f t="shared" si="276"/>
        <v>0</v>
      </c>
      <c r="O523" s="59">
        <f t="shared" si="276"/>
        <v>0</v>
      </c>
      <c r="P523" s="59">
        <f t="shared" si="276"/>
        <v>0</v>
      </c>
      <c r="Q523" s="59">
        <f t="shared" si="276"/>
        <v>0</v>
      </c>
      <c r="R523" s="59">
        <f t="shared" si="276"/>
        <v>0</v>
      </c>
      <c r="S523" s="59">
        <f t="shared" si="276"/>
        <v>0</v>
      </c>
      <c r="T523" s="59">
        <f t="shared" si="276"/>
        <v>0</v>
      </c>
    </row>
    <row r="524" spans="1:20" s="22" customFormat="1" ht="15">
      <c r="A524" s="14"/>
      <c r="B524" s="14" t="s">
        <v>99</v>
      </c>
      <c r="C524" s="14">
        <v>150</v>
      </c>
      <c r="D524" s="59">
        <f t="shared" si="270"/>
        <v>0</v>
      </c>
      <c r="E524" s="59">
        <f aca="true" t="shared" si="277" ref="E524:T524">E71+E157+E246+E334+E422</f>
        <v>0</v>
      </c>
      <c r="F524" s="59">
        <f t="shared" si="277"/>
        <v>0</v>
      </c>
      <c r="G524" s="59">
        <f t="shared" si="277"/>
        <v>0</v>
      </c>
      <c r="H524" s="59">
        <f t="shared" si="277"/>
        <v>0</v>
      </c>
      <c r="I524" s="59">
        <f t="shared" si="277"/>
        <v>0</v>
      </c>
      <c r="J524" s="59">
        <f t="shared" si="277"/>
        <v>0</v>
      </c>
      <c r="K524" s="59">
        <f t="shared" si="277"/>
        <v>0</v>
      </c>
      <c r="L524" s="59">
        <f t="shared" si="277"/>
        <v>0</v>
      </c>
      <c r="M524" s="59">
        <f t="shared" si="277"/>
        <v>0</v>
      </c>
      <c r="N524" s="59">
        <f t="shared" si="277"/>
        <v>0</v>
      </c>
      <c r="O524" s="59">
        <f t="shared" si="277"/>
        <v>0</v>
      </c>
      <c r="P524" s="59">
        <f t="shared" si="277"/>
        <v>0</v>
      </c>
      <c r="Q524" s="59">
        <f t="shared" si="277"/>
        <v>0</v>
      </c>
      <c r="R524" s="59">
        <f t="shared" si="277"/>
        <v>0</v>
      </c>
      <c r="S524" s="59">
        <f t="shared" si="277"/>
        <v>0</v>
      </c>
      <c r="T524" s="59">
        <f t="shared" si="277"/>
        <v>0</v>
      </c>
    </row>
    <row r="525" spans="1:20" s="22" customFormat="1" ht="15.75">
      <c r="A525" s="9" t="s">
        <v>100</v>
      </c>
      <c r="B525" s="9" t="s">
        <v>101</v>
      </c>
      <c r="C525" s="9">
        <v>181</v>
      </c>
      <c r="D525" s="59">
        <f t="shared" si="270"/>
        <v>0</v>
      </c>
      <c r="E525" s="59">
        <f aca="true" t="shared" si="278" ref="E525:T525">E72+E158+E247+E335+E423</f>
        <v>0</v>
      </c>
      <c r="F525" s="59">
        <f t="shared" si="278"/>
        <v>0</v>
      </c>
      <c r="G525" s="59">
        <f t="shared" si="278"/>
        <v>0</v>
      </c>
      <c r="H525" s="59">
        <f t="shared" si="278"/>
        <v>0</v>
      </c>
      <c r="I525" s="59">
        <f t="shared" si="278"/>
        <v>0</v>
      </c>
      <c r="J525" s="59">
        <f t="shared" si="278"/>
        <v>0</v>
      </c>
      <c r="K525" s="59">
        <f t="shared" si="278"/>
        <v>0</v>
      </c>
      <c r="L525" s="59">
        <f t="shared" si="278"/>
        <v>0</v>
      </c>
      <c r="M525" s="59">
        <f t="shared" si="278"/>
        <v>0</v>
      </c>
      <c r="N525" s="59">
        <f t="shared" si="278"/>
        <v>0</v>
      </c>
      <c r="O525" s="59">
        <f t="shared" si="278"/>
        <v>0</v>
      </c>
      <c r="P525" s="59">
        <f t="shared" si="278"/>
        <v>0</v>
      </c>
      <c r="Q525" s="59">
        <f t="shared" si="278"/>
        <v>0</v>
      </c>
      <c r="R525" s="59">
        <f t="shared" si="278"/>
        <v>0</v>
      </c>
      <c r="S525" s="59">
        <f t="shared" si="278"/>
        <v>0</v>
      </c>
      <c r="T525" s="59">
        <f t="shared" si="278"/>
        <v>0</v>
      </c>
    </row>
    <row r="526" spans="1:20" s="22" customFormat="1" ht="15">
      <c r="A526" s="14"/>
      <c r="B526" s="14" t="s">
        <v>102</v>
      </c>
      <c r="C526" s="14">
        <v>116</v>
      </c>
      <c r="D526" s="59">
        <f t="shared" si="270"/>
        <v>0</v>
      </c>
      <c r="E526" s="59">
        <f aca="true" t="shared" si="279" ref="E526:T526">E73+E159+E248+E336+E424</f>
        <v>0</v>
      </c>
      <c r="F526" s="59">
        <f t="shared" si="279"/>
        <v>0</v>
      </c>
      <c r="G526" s="59">
        <f t="shared" si="279"/>
        <v>0</v>
      </c>
      <c r="H526" s="59">
        <f t="shared" si="279"/>
        <v>0</v>
      </c>
      <c r="I526" s="59">
        <f t="shared" si="279"/>
        <v>0</v>
      </c>
      <c r="J526" s="59">
        <f t="shared" si="279"/>
        <v>0</v>
      </c>
      <c r="K526" s="59">
        <f t="shared" si="279"/>
        <v>0</v>
      </c>
      <c r="L526" s="59">
        <f t="shared" si="279"/>
        <v>0</v>
      </c>
      <c r="M526" s="59">
        <f t="shared" si="279"/>
        <v>0</v>
      </c>
      <c r="N526" s="59">
        <f t="shared" si="279"/>
        <v>0</v>
      </c>
      <c r="O526" s="59">
        <f t="shared" si="279"/>
        <v>0</v>
      </c>
      <c r="P526" s="59">
        <f t="shared" si="279"/>
        <v>0</v>
      </c>
      <c r="Q526" s="59">
        <f t="shared" si="279"/>
        <v>0</v>
      </c>
      <c r="R526" s="59">
        <f t="shared" si="279"/>
        <v>0</v>
      </c>
      <c r="S526" s="59">
        <f t="shared" si="279"/>
        <v>0</v>
      </c>
      <c r="T526" s="59">
        <f t="shared" si="279"/>
        <v>0</v>
      </c>
    </row>
    <row r="527" spans="1:20" s="22" customFormat="1" ht="15">
      <c r="A527" s="14"/>
      <c r="B527" s="14" t="s">
        <v>103</v>
      </c>
      <c r="C527" s="14">
        <v>118</v>
      </c>
      <c r="D527" s="59">
        <f t="shared" si="270"/>
        <v>0</v>
      </c>
      <c r="E527" s="59">
        <f aca="true" t="shared" si="280" ref="E527:T527">E74+E160+E249+E337+E425</f>
        <v>0</v>
      </c>
      <c r="F527" s="59">
        <f t="shared" si="280"/>
        <v>0</v>
      </c>
      <c r="G527" s="59">
        <f t="shared" si="280"/>
        <v>0</v>
      </c>
      <c r="H527" s="59">
        <f t="shared" si="280"/>
        <v>0</v>
      </c>
      <c r="I527" s="59">
        <f t="shared" si="280"/>
        <v>0</v>
      </c>
      <c r="J527" s="59">
        <f t="shared" si="280"/>
        <v>0</v>
      </c>
      <c r="K527" s="59">
        <f t="shared" si="280"/>
        <v>0</v>
      </c>
      <c r="L527" s="59">
        <f t="shared" si="280"/>
        <v>0</v>
      </c>
      <c r="M527" s="59">
        <f t="shared" si="280"/>
        <v>0</v>
      </c>
      <c r="N527" s="59">
        <f t="shared" si="280"/>
        <v>0</v>
      </c>
      <c r="O527" s="59">
        <f t="shared" si="280"/>
        <v>0</v>
      </c>
      <c r="P527" s="59">
        <f t="shared" si="280"/>
        <v>0</v>
      </c>
      <c r="Q527" s="59">
        <f t="shared" si="280"/>
        <v>0</v>
      </c>
      <c r="R527" s="59">
        <f t="shared" si="280"/>
        <v>0</v>
      </c>
      <c r="S527" s="59">
        <f t="shared" si="280"/>
        <v>0</v>
      </c>
      <c r="T527" s="59">
        <f t="shared" si="280"/>
        <v>0</v>
      </c>
    </row>
    <row r="528" spans="1:20" s="22" customFormat="1" ht="15">
      <c r="A528" s="14"/>
      <c r="B528" s="14" t="s">
        <v>104</v>
      </c>
      <c r="C528" s="14">
        <v>151</v>
      </c>
      <c r="D528" s="59">
        <f t="shared" si="270"/>
        <v>0</v>
      </c>
      <c r="E528" s="59">
        <f aca="true" t="shared" si="281" ref="E528:T528">E75+E161+E250+E338+E426</f>
        <v>0</v>
      </c>
      <c r="F528" s="59">
        <f t="shared" si="281"/>
        <v>0</v>
      </c>
      <c r="G528" s="59">
        <f t="shared" si="281"/>
        <v>0</v>
      </c>
      <c r="H528" s="59">
        <f t="shared" si="281"/>
        <v>0</v>
      </c>
      <c r="I528" s="59">
        <f t="shared" si="281"/>
        <v>0</v>
      </c>
      <c r="J528" s="59">
        <f t="shared" si="281"/>
        <v>0</v>
      </c>
      <c r="K528" s="59">
        <f t="shared" si="281"/>
        <v>0</v>
      </c>
      <c r="L528" s="59">
        <f t="shared" si="281"/>
        <v>0</v>
      </c>
      <c r="M528" s="59">
        <f t="shared" si="281"/>
        <v>0</v>
      </c>
      <c r="N528" s="59">
        <f t="shared" si="281"/>
        <v>0</v>
      </c>
      <c r="O528" s="59">
        <f t="shared" si="281"/>
        <v>0</v>
      </c>
      <c r="P528" s="59">
        <f t="shared" si="281"/>
        <v>0</v>
      </c>
      <c r="Q528" s="59">
        <f t="shared" si="281"/>
        <v>0</v>
      </c>
      <c r="R528" s="59">
        <f t="shared" si="281"/>
        <v>0</v>
      </c>
      <c r="S528" s="59">
        <f t="shared" si="281"/>
        <v>0</v>
      </c>
      <c r="T528" s="59">
        <f t="shared" si="281"/>
        <v>0</v>
      </c>
    </row>
    <row r="529" spans="1:20" s="22" customFormat="1" ht="15.75">
      <c r="A529" s="9" t="s">
        <v>105</v>
      </c>
      <c r="B529" s="9" t="s">
        <v>106</v>
      </c>
      <c r="C529" s="9"/>
      <c r="D529" s="56">
        <f>H529+L529+P529+T529</f>
        <v>1257799</v>
      </c>
      <c r="E529" s="56">
        <f>E530+E531+E532+E533+E534+E535+E536</f>
        <v>0</v>
      </c>
      <c r="F529" s="56">
        <f>F530+F531+F532+F533+F534+F535+F536</f>
        <v>166901</v>
      </c>
      <c r="G529" s="56">
        <f>G530+G531+G532+G533+G534+G535+G536</f>
        <v>0</v>
      </c>
      <c r="H529" s="56">
        <f>E529+F529+G529</f>
        <v>166901</v>
      </c>
      <c r="I529" s="56">
        <f>I530+I531+I532+I533+I534+I535+I536</f>
        <v>0</v>
      </c>
      <c r="J529" s="56">
        <f>J530+J531+J532+J533+J534+J535+J536</f>
        <v>80052</v>
      </c>
      <c r="K529" s="56">
        <f>K530+K531+K532+K533+K534+K535+K536</f>
        <v>875358</v>
      </c>
      <c r="L529" s="56">
        <f>I529+J529+K529</f>
        <v>955410</v>
      </c>
      <c r="M529" s="56">
        <f>M530+M531+M532+M533+M534+M535+M536</f>
        <v>0</v>
      </c>
      <c r="N529" s="56">
        <f>N530+N531+N532+N533+N534+N535+N536</f>
        <v>82988</v>
      </c>
      <c r="O529" s="56">
        <f>O530+O531+O532+O533+O534+O535+O536</f>
        <v>52500</v>
      </c>
      <c r="P529" s="56">
        <f>M529+N529+O529</f>
        <v>135488</v>
      </c>
      <c r="Q529" s="56">
        <f>Q530+Q531+Q532+Q533+Q534+Q535+Q536</f>
        <v>0</v>
      </c>
      <c r="R529" s="56">
        <f>R530+R531+R532+R533+R534+R535+R536</f>
        <v>0</v>
      </c>
      <c r="S529" s="56">
        <f>S530+S531+S532+S533+S534+S535+S536</f>
        <v>0</v>
      </c>
      <c r="T529" s="56">
        <f>Q529+R529+S529</f>
        <v>0</v>
      </c>
    </row>
    <row r="530" spans="1:20" s="22" customFormat="1" ht="15">
      <c r="A530" s="14"/>
      <c r="B530" s="14" t="s">
        <v>107</v>
      </c>
      <c r="C530" s="14">
        <v>117</v>
      </c>
      <c r="D530" s="59">
        <f aca="true" t="shared" si="282" ref="D530:D536">H530+L530+P530+T530</f>
        <v>0</v>
      </c>
      <c r="E530" s="59">
        <f aca="true" t="shared" si="283" ref="E530:T530">E77+E163+E252+E340+E428</f>
        <v>0</v>
      </c>
      <c r="F530" s="59">
        <f t="shared" si="283"/>
        <v>0</v>
      </c>
      <c r="G530" s="59">
        <f t="shared" si="283"/>
        <v>0</v>
      </c>
      <c r="H530" s="59">
        <f t="shared" si="283"/>
        <v>0</v>
      </c>
      <c r="I530" s="59">
        <f t="shared" si="283"/>
        <v>0</v>
      </c>
      <c r="J530" s="59">
        <f t="shared" si="283"/>
        <v>0</v>
      </c>
      <c r="K530" s="59">
        <f t="shared" si="283"/>
        <v>0</v>
      </c>
      <c r="L530" s="59">
        <f t="shared" si="283"/>
        <v>0</v>
      </c>
      <c r="M530" s="59">
        <f t="shared" si="283"/>
        <v>0</v>
      </c>
      <c r="N530" s="59">
        <f t="shared" si="283"/>
        <v>0</v>
      </c>
      <c r="O530" s="59">
        <f t="shared" si="283"/>
        <v>0</v>
      </c>
      <c r="P530" s="59">
        <f t="shared" si="283"/>
        <v>0</v>
      </c>
      <c r="Q530" s="59">
        <f t="shared" si="283"/>
        <v>0</v>
      </c>
      <c r="R530" s="59">
        <f t="shared" si="283"/>
        <v>0</v>
      </c>
      <c r="S530" s="59">
        <f t="shared" si="283"/>
        <v>0</v>
      </c>
      <c r="T530" s="59">
        <f t="shared" si="283"/>
        <v>0</v>
      </c>
    </row>
    <row r="531" spans="1:20" s="22" customFormat="1" ht="15">
      <c r="A531" s="14"/>
      <c r="B531" s="14" t="s">
        <v>108</v>
      </c>
      <c r="C531" s="14">
        <v>119</v>
      </c>
      <c r="D531" s="59">
        <f t="shared" si="282"/>
        <v>86850</v>
      </c>
      <c r="E531" s="59">
        <f aca="true" t="shared" si="284" ref="E531:T531">E78+E164+E253+E341+E429</f>
        <v>0</v>
      </c>
      <c r="F531" s="59">
        <f t="shared" si="284"/>
        <v>86850</v>
      </c>
      <c r="G531" s="59">
        <f t="shared" si="284"/>
        <v>0</v>
      </c>
      <c r="H531" s="59">
        <f t="shared" si="284"/>
        <v>86850</v>
      </c>
      <c r="I531" s="59">
        <f t="shared" si="284"/>
        <v>0</v>
      </c>
      <c r="J531" s="59">
        <f t="shared" si="284"/>
        <v>0</v>
      </c>
      <c r="K531" s="59">
        <f t="shared" si="284"/>
        <v>0</v>
      </c>
      <c r="L531" s="59">
        <f t="shared" si="284"/>
        <v>0</v>
      </c>
      <c r="M531" s="59">
        <f t="shared" si="284"/>
        <v>0</v>
      </c>
      <c r="N531" s="59">
        <f t="shared" si="284"/>
        <v>0</v>
      </c>
      <c r="O531" s="59">
        <f t="shared" si="284"/>
        <v>0</v>
      </c>
      <c r="P531" s="59">
        <f t="shared" si="284"/>
        <v>0</v>
      </c>
      <c r="Q531" s="59">
        <f t="shared" si="284"/>
        <v>0</v>
      </c>
      <c r="R531" s="59">
        <f t="shared" si="284"/>
        <v>0</v>
      </c>
      <c r="S531" s="59">
        <f t="shared" si="284"/>
        <v>0</v>
      </c>
      <c r="T531" s="59">
        <f t="shared" si="284"/>
        <v>0</v>
      </c>
    </row>
    <row r="532" spans="1:20" s="22" customFormat="1" ht="15">
      <c r="A532" s="14"/>
      <c r="B532" s="14" t="s">
        <v>109</v>
      </c>
      <c r="C532" s="14">
        <v>120</v>
      </c>
      <c r="D532" s="59">
        <f t="shared" si="282"/>
        <v>0</v>
      </c>
      <c r="E532" s="59">
        <f aca="true" t="shared" si="285" ref="E532:T532">E79+E165+E254+E342+E430</f>
        <v>0</v>
      </c>
      <c r="F532" s="59">
        <f t="shared" si="285"/>
        <v>0</v>
      </c>
      <c r="G532" s="59">
        <f t="shared" si="285"/>
        <v>0</v>
      </c>
      <c r="H532" s="59">
        <f t="shared" si="285"/>
        <v>0</v>
      </c>
      <c r="I532" s="59">
        <f t="shared" si="285"/>
        <v>0</v>
      </c>
      <c r="J532" s="59">
        <f t="shared" si="285"/>
        <v>0</v>
      </c>
      <c r="K532" s="59">
        <f t="shared" si="285"/>
        <v>0</v>
      </c>
      <c r="L532" s="59">
        <f t="shared" si="285"/>
        <v>0</v>
      </c>
      <c r="M532" s="59">
        <f t="shared" si="285"/>
        <v>0</v>
      </c>
      <c r="N532" s="59">
        <f t="shared" si="285"/>
        <v>0</v>
      </c>
      <c r="O532" s="59">
        <f t="shared" si="285"/>
        <v>0</v>
      </c>
      <c r="P532" s="59">
        <f t="shared" si="285"/>
        <v>0</v>
      </c>
      <c r="Q532" s="59">
        <f t="shared" si="285"/>
        <v>0</v>
      </c>
      <c r="R532" s="59">
        <f t="shared" si="285"/>
        <v>0</v>
      </c>
      <c r="S532" s="59">
        <f t="shared" si="285"/>
        <v>0</v>
      </c>
      <c r="T532" s="59">
        <f t="shared" si="285"/>
        <v>0</v>
      </c>
    </row>
    <row r="533" spans="1:20" s="22" customFormat="1" ht="15">
      <c r="A533" s="14"/>
      <c r="B533" s="14" t="s">
        <v>110</v>
      </c>
      <c r="C533" s="14">
        <v>121</v>
      </c>
      <c r="D533" s="59">
        <f>H533+L533+P533+T533</f>
        <v>240154</v>
      </c>
      <c r="E533" s="59">
        <f aca="true" t="shared" si="286" ref="E533:T533">E80+E166+E255+E343+E431</f>
        <v>0</v>
      </c>
      <c r="F533" s="59">
        <f>F80+F166+F255+F343+F431</f>
        <v>80051</v>
      </c>
      <c r="G533" s="59">
        <f t="shared" si="286"/>
        <v>0</v>
      </c>
      <c r="H533" s="59">
        <f t="shared" si="286"/>
        <v>80051</v>
      </c>
      <c r="I533" s="59">
        <f t="shared" si="286"/>
        <v>0</v>
      </c>
      <c r="J533" s="59">
        <f t="shared" si="286"/>
        <v>80052</v>
      </c>
      <c r="K533" s="59">
        <f t="shared" si="286"/>
        <v>0</v>
      </c>
      <c r="L533" s="59">
        <f t="shared" si="286"/>
        <v>80052</v>
      </c>
      <c r="M533" s="59">
        <f t="shared" si="286"/>
        <v>0</v>
      </c>
      <c r="N533" s="59">
        <f t="shared" si="286"/>
        <v>27551</v>
      </c>
      <c r="O533" s="59">
        <f t="shared" si="286"/>
        <v>52500</v>
      </c>
      <c r="P533" s="59">
        <f t="shared" si="286"/>
        <v>80051</v>
      </c>
      <c r="Q533" s="59">
        <f t="shared" si="286"/>
        <v>0</v>
      </c>
      <c r="R533" s="59">
        <f t="shared" si="286"/>
        <v>0</v>
      </c>
      <c r="S533" s="59">
        <f t="shared" si="286"/>
        <v>0</v>
      </c>
      <c r="T533" s="59">
        <f t="shared" si="286"/>
        <v>0</v>
      </c>
    </row>
    <row r="534" spans="1:20" s="22" customFormat="1" ht="15">
      <c r="A534" s="14"/>
      <c r="B534" s="14" t="s">
        <v>111</v>
      </c>
      <c r="C534" s="14">
        <v>112</v>
      </c>
      <c r="D534" s="59">
        <f t="shared" si="282"/>
        <v>930795</v>
      </c>
      <c r="E534" s="59">
        <f aca="true" t="shared" si="287" ref="E534:T534">E81+E167+E256+E344+E432</f>
        <v>0</v>
      </c>
      <c r="F534" s="59">
        <f t="shared" si="287"/>
        <v>0</v>
      </c>
      <c r="G534" s="59">
        <f t="shared" si="287"/>
        <v>0</v>
      </c>
      <c r="H534" s="59">
        <f t="shared" si="287"/>
        <v>0</v>
      </c>
      <c r="I534" s="59">
        <f t="shared" si="287"/>
        <v>0</v>
      </c>
      <c r="J534" s="59">
        <f t="shared" si="287"/>
        <v>0</v>
      </c>
      <c r="K534" s="59">
        <f t="shared" si="287"/>
        <v>875358</v>
      </c>
      <c r="L534" s="59">
        <f t="shared" si="287"/>
        <v>875358</v>
      </c>
      <c r="M534" s="59">
        <f t="shared" si="287"/>
        <v>0</v>
      </c>
      <c r="N534" s="59">
        <f t="shared" si="287"/>
        <v>55437</v>
      </c>
      <c r="O534" s="59">
        <f t="shared" si="287"/>
        <v>0</v>
      </c>
      <c r="P534" s="59">
        <f t="shared" si="287"/>
        <v>55437</v>
      </c>
      <c r="Q534" s="59">
        <f t="shared" si="287"/>
        <v>0</v>
      </c>
      <c r="R534" s="59">
        <f t="shared" si="287"/>
        <v>0</v>
      </c>
      <c r="S534" s="59">
        <f t="shared" si="287"/>
        <v>0</v>
      </c>
      <c r="T534" s="59">
        <f t="shared" si="287"/>
        <v>0</v>
      </c>
    </row>
    <row r="535" spans="1:20" s="22" customFormat="1" ht="15">
      <c r="A535" s="14"/>
      <c r="B535" s="14" t="s">
        <v>112</v>
      </c>
      <c r="C535" s="14">
        <v>122</v>
      </c>
      <c r="D535" s="59">
        <f t="shared" si="282"/>
        <v>0</v>
      </c>
      <c r="E535" s="59">
        <f aca="true" t="shared" si="288" ref="E535:T535">E82+E168+E257+E345+E433</f>
        <v>0</v>
      </c>
      <c r="F535" s="59">
        <f t="shared" si="288"/>
        <v>0</v>
      </c>
      <c r="G535" s="59">
        <f t="shared" si="288"/>
        <v>0</v>
      </c>
      <c r="H535" s="59">
        <f t="shared" si="288"/>
        <v>0</v>
      </c>
      <c r="I535" s="59">
        <f t="shared" si="288"/>
        <v>0</v>
      </c>
      <c r="J535" s="59">
        <f t="shared" si="288"/>
        <v>0</v>
      </c>
      <c r="K535" s="59">
        <f t="shared" si="288"/>
        <v>0</v>
      </c>
      <c r="L535" s="59">
        <f t="shared" si="288"/>
        <v>0</v>
      </c>
      <c r="M535" s="59">
        <f t="shared" si="288"/>
        <v>0</v>
      </c>
      <c r="N535" s="59">
        <f t="shared" si="288"/>
        <v>0</v>
      </c>
      <c r="O535" s="59">
        <f t="shared" si="288"/>
        <v>0</v>
      </c>
      <c r="P535" s="59">
        <f t="shared" si="288"/>
        <v>0</v>
      </c>
      <c r="Q535" s="59">
        <f t="shared" si="288"/>
        <v>0</v>
      </c>
      <c r="R535" s="59">
        <f t="shared" si="288"/>
        <v>0</v>
      </c>
      <c r="S535" s="59">
        <f t="shared" si="288"/>
        <v>0</v>
      </c>
      <c r="T535" s="59">
        <f t="shared" si="288"/>
        <v>0</v>
      </c>
    </row>
    <row r="536" spans="1:20" s="22" customFormat="1" ht="15">
      <c r="A536" s="14"/>
      <c r="B536" s="14" t="s">
        <v>113</v>
      </c>
      <c r="C536" s="14">
        <v>123</v>
      </c>
      <c r="D536" s="59">
        <f t="shared" si="282"/>
        <v>0</v>
      </c>
      <c r="E536" s="59">
        <f aca="true" t="shared" si="289" ref="E536:T536">E83+E169+E258+E346+E434</f>
        <v>0</v>
      </c>
      <c r="F536" s="59">
        <f t="shared" si="289"/>
        <v>0</v>
      </c>
      <c r="G536" s="59">
        <f t="shared" si="289"/>
        <v>0</v>
      </c>
      <c r="H536" s="59">
        <f t="shared" si="289"/>
        <v>0</v>
      </c>
      <c r="I536" s="59">
        <f t="shared" si="289"/>
        <v>0</v>
      </c>
      <c r="J536" s="59">
        <f t="shared" si="289"/>
        <v>0</v>
      </c>
      <c r="K536" s="59">
        <f t="shared" si="289"/>
        <v>0</v>
      </c>
      <c r="L536" s="59">
        <f t="shared" si="289"/>
        <v>0</v>
      </c>
      <c r="M536" s="59">
        <f t="shared" si="289"/>
        <v>0</v>
      </c>
      <c r="N536" s="59">
        <f t="shared" si="289"/>
        <v>0</v>
      </c>
      <c r="O536" s="59">
        <f t="shared" si="289"/>
        <v>0</v>
      </c>
      <c r="P536" s="59">
        <f t="shared" si="289"/>
        <v>0</v>
      </c>
      <c r="Q536" s="59">
        <f t="shared" si="289"/>
        <v>0</v>
      </c>
      <c r="R536" s="59">
        <f t="shared" si="289"/>
        <v>0</v>
      </c>
      <c r="S536" s="59">
        <f t="shared" si="289"/>
        <v>0</v>
      </c>
      <c r="T536" s="59">
        <f t="shared" si="289"/>
        <v>0</v>
      </c>
    </row>
    <row r="537" spans="1:20" s="22" customFormat="1" ht="15.75">
      <c r="A537" s="9"/>
      <c r="B537" s="9" t="s">
        <v>114</v>
      </c>
      <c r="C537" s="9"/>
      <c r="D537" s="25">
        <f>D463+D525+D529</f>
        <v>128439318</v>
      </c>
      <c r="E537" s="25">
        <f>E463+E525+E529</f>
        <v>13267791</v>
      </c>
      <c r="F537" s="25">
        <f aca="true" t="shared" si="290" ref="F537:T537">F463+F525+F529</f>
        <v>13330699</v>
      </c>
      <c r="G537" s="25">
        <f>G463+G525+G529</f>
        <v>12874249</v>
      </c>
      <c r="H537" s="58">
        <f t="shared" si="290"/>
        <v>39472739</v>
      </c>
      <c r="I537" s="58">
        <f t="shared" si="290"/>
        <v>12435203</v>
      </c>
      <c r="J537" s="58">
        <f t="shared" si="290"/>
        <v>39307022</v>
      </c>
      <c r="K537" s="58">
        <f t="shared" si="290"/>
        <v>1585689</v>
      </c>
      <c r="L537" s="58">
        <f t="shared" si="290"/>
        <v>53327914</v>
      </c>
      <c r="M537" s="58">
        <f t="shared" si="290"/>
        <v>740769</v>
      </c>
      <c r="N537" s="58">
        <f t="shared" si="290"/>
        <v>1094442</v>
      </c>
      <c r="O537" s="58">
        <f t="shared" si="290"/>
        <v>12762748</v>
      </c>
      <c r="P537" s="58">
        <f t="shared" si="290"/>
        <v>14597959</v>
      </c>
      <c r="Q537" s="58">
        <f t="shared" si="290"/>
        <v>13118706</v>
      </c>
      <c r="R537" s="58">
        <f t="shared" si="290"/>
        <v>7671093</v>
      </c>
      <c r="S537" s="58">
        <f t="shared" si="290"/>
        <v>250907</v>
      </c>
      <c r="T537" s="58">
        <f t="shared" si="290"/>
        <v>21040706</v>
      </c>
    </row>
    <row r="538" spans="1:20" s="22" customFormat="1" ht="15">
      <c r="A538" s="1"/>
      <c r="B538" s="1"/>
      <c r="C538" s="1" t="s">
        <v>135</v>
      </c>
      <c r="D538" s="60">
        <f>D537-D465-D472-D478</f>
        <v>2159944</v>
      </c>
      <c r="E538" s="60">
        <f aca="true" t="shared" si="291" ref="E538:T538">E537-E465-E472-E478</f>
        <v>0</v>
      </c>
      <c r="F538" s="60">
        <f t="shared" si="291"/>
        <v>308590</v>
      </c>
      <c r="G538" s="60">
        <f t="shared" si="291"/>
        <v>26462</v>
      </c>
      <c r="H538" s="60">
        <f t="shared" si="291"/>
        <v>335052</v>
      </c>
      <c r="I538" s="60">
        <f>I537-I465-I472-I478</f>
        <v>14254</v>
      </c>
      <c r="J538" s="60">
        <f t="shared" si="291"/>
        <v>330613</v>
      </c>
      <c r="K538" s="60">
        <f t="shared" si="291"/>
        <v>1048720</v>
      </c>
      <c r="L538" s="60">
        <f t="shared" si="291"/>
        <v>1393587</v>
      </c>
      <c r="M538" s="60">
        <f t="shared" si="291"/>
        <v>14254</v>
      </c>
      <c r="N538" s="60">
        <f t="shared" si="291"/>
        <v>166042</v>
      </c>
      <c r="O538" s="60">
        <f t="shared" si="291"/>
        <v>196213</v>
      </c>
      <c r="P538" s="60">
        <f t="shared" si="291"/>
        <v>376509</v>
      </c>
      <c r="Q538" s="60">
        <f t="shared" si="291"/>
        <v>2151</v>
      </c>
      <c r="R538" s="60">
        <f t="shared" si="291"/>
        <v>52645</v>
      </c>
      <c r="S538" s="60">
        <f t="shared" si="291"/>
        <v>0</v>
      </c>
      <c r="T538" s="60">
        <f t="shared" si="291"/>
        <v>54796</v>
      </c>
    </row>
    <row r="539" spans="1:20" s="22" customFormat="1" ht="15">
      <c r="A539" s="1"/>
      <c r="B539" s="1"/>
      <c r="C539" s="1" t="s">
        <v>137</v>
      </c>
      <c r="D539" s="60">
        <f>D465+D472</f>
        <v>119215851</v>
      </c>
      <c r="E539" s="60">
        <f aca="true" t="shared" si="292" ref="E539:T539">E465+E472</f>
        <v>11893714</v>
      </c>
      <c r="F539" s="60">
        <f t="shared" si="292"/>
        <v>11893714</v>
      </c>
      <c r="G539" s="60">
        <f t="shared" si="292"/>
        <v>11893714</v>
      </c>
      <c r="H539" s="60">
        <f t="shared" si="292"/>
        <v>35681142</v>
      </c>
      <c r="I539" s="60">
        <f>I465+I472</f>
        <v>11893714</v>
      </c>
      <c r="J539" s="60">
        <f t="shared" si="292"/>
        <v>38685018</v>
      </c>
      <c r="K539" s="60">
        <f t="shared" si="292"/>
        <v>536969</v>
      </c>
      <c r="L539" s="60">
        <f t="shared" si="292"/>
        <v>51115701</v>
      </c>
      <c r="M539" s="60">
        <f t="shared" si="292"/>
        <v>536969</v>
      </c>
      <c r="N539" s="60">
        <f t="shared" si="292"/>
        <v>536970</v>
      </c>
      <c r="O539" s="60">
        <f t="shared" si="292"/>
        <v>12270119</v>
      </c>
      <c r="P539" s="60">
        <f t="shared" si="292"/>
        <v>13344058</v>
      </c>
      <c r="Q539" s="60">
        <f t="shared" si="292"/>
        <v>12223090</v>
      </c>
      <c r="R539" s="60">
        <f t="shared" si="292"/>
        <v>6851860</v>
      </c>
      <c r="S539" s="60">
        <f t="shared" si="292"/>
        <v>0</v>
      </c>
      <c r="T539" s="60">
        <f t="shared" si="292"/>
        <v>19074950</v>
      </c>
    </row>
    <row r="540" spans="1:20" s="22" customFormat="1" ht="15">
      <c r="A540" s="1"/>
      <c r="B540" s="1"/>
      <c r="C540" s="1" t="s">
        <v>123</v>
      </c>
      <c r="D540" s="60">
        <f>D478</f>
        <v>7063523</v>
      </c>
      <c r="E540" s="60">
        <f aca="true" t="shared" si="293" ref="E540:T540">E478</f>
        <v>1374077</v>
      </c>
      <c r="F540" s="60">
        <f t="shared" si="293"/>
        <v>1128395</v>
      </c>
      <c r="G540" s="60">
        <f t="shared" si="293"/>
        <v>954073</v>
      </c>
      <c r="H540" s="60">
        <f t="shared" si="293"/>
        <v>3456545</v>
      </c>
      <c r="I540" s="60">
        <f>I478</f>
        <v>527235</v>
      </c>
      <c r="J540" s="60">
        <f t="shared" si="293"/>
        <v>291391</v>
      </c>
      <c r="K540" s="60">
        <f t="shared" si="293"/>
        <v>0</v>
      </c>
      <c r="L540" s="60">
        <f t="shared" si="293"/>
        <v>818626</v>
      </c>
      <c r="M540" s="60">
        <f t="shared" si="293"/>
        <v>189546</v>
      </c>
      <c r="N540" s="60">
        <f t="shared" si="293"/>
        <v>391430</v>
      </c>
      <c r="O540" s="60">
        <f t="shared" si="293"/>
        <v>296416</v>
      </c>
      <c r="P540" s="60">
        <f t="shared" si="293"/>
        <v>877392</v>
      </c>
      <c r="Q540" s="60">
        <f t="shared" si="293"/>
        <v>893465</v>
      </c>
      <c r="R540" s="60">
        <f t="shared" si="293"/>
        <v>766588</v>
      </c>
      <c r="S540" s="60">
        <f t="shared" si="293"/>
        <v>250907</v>
      </c>
      <c r="T540" s="60">
        <f t="shared" si="293"/>
        <v>1910960</v>
      </c>
    </row>
    <row r="541" spans="1:20" s="22" customFormat="1" ht="15">
      <c r="A541" s="1"/>
      <c r="B541" s="1"/>
      <c r="C541" s="1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</row>
    <row r="542" spans="1:20" s="22" customFormat="1" ht="15">
      <c r="A542" s="1"/>
      <c r="B542" s="1"/>
      <c r="C542" s="1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</row>
    <row r="543" spans="1:20" s="22" customFormat="1" ht="15">
      <c r="A543" s="1"/>
      <c r="B543" s="1"/>
      <c r="C543" s="1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</row>
    <row r="544" spans="1:20" s="22" customFormat="1" ht="15">
      <c r="A544" s="30"/>
      <c r="B544" s="30"/>
      <c r="C544" s="31"/>
      <c r="D544" s="32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</row>
    <row r="545" spans="1:20" s="22" customFormat="1" ht="15">
      <c r="A545" s="30"/>
      <c r="B545" s="30"/>
      <c r="C545" s="31"/>
      <c r="D545" s="32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</row>
    <row r="546" spans="1:20" s="22" customFormat="1" ht="15">
      <c r="A546" s="30"/>
      <c r="B546" s="30"/>
      <c r="C546" s="31"/>
      <c r="D546" s="32"/>
      <c r="H546" s="79"/>
      <c r="I546" s="90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</row>
    <row r="547" spans="1:20" s="22" customFormat="1" ht="15">
      <c r="A547" s="30"/>
      <c r="B547" s="30"/>
      <c r="C547" s="31"/>
      <c r="D547" s="32"/>
      <c r="H547" s="79"/>
      <c r="I547" s="90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</row>
    <row r="548" spans="1:20" s="22" customFormat="1" ht="15">
      <c r="A548" s="30"/>
      <c r="B548" s="30"/>
      <c r="C548" s="31"/>
      <c r="D548" s="32"/>
      <c r="F548" s="61"/>
      <c r="G548" s="61"/>
      <c r="H548" s="90"/>
      <c r="I548" s="90"/>
      <c r="J548" s="79"/>
      <c r="K548" s="79"/>
      <c r="L548" s="90"/>
      <c r="M548" s="79"/>
      <c r="N548" s="79"/>
      <c r="O548" s="79"/>
      <c r="P548" s="79"/>
      <c r="Q548" s="79"/>
      <c r="R548" s="79"/>
      <c r="S548" s="79"/>
      <c r="T548" s="79"/>
    </row>
    <row r="549" spans="1:20" s="22" customFormat="1" ht="15">
      <c r="A549" s="30"/>
      <c r="B549" s="30"/>
      <c r="C549" s="31"/>
      <c r="D549" s="32"/>
      <c r="F549" s="61"/>
      <c r="G549" s="61"/>
      <c r="H549" s="90"/>
      <c r="I549" s="90"/>
      <c r="J549" s="79"/>
      <c r="K549" s="79"/>
      <c r="L549" s="90"/>
      <c r="M549" s="79"/>
      <c r="N549" s="79"/>
      <c r="O549" s="79"/>
      <c r="P549" s="79"/>
      <c r="Q549" s="79"/>
      <c r="R549" s="79"/>
      <c r="S549" s="79"/>
      <c r="T549" s="79"/>
    </row>
    <row r="550" spans="1:20" s="22" customFormat="1" ht="15">
      <c r="A550" s="30"/>
      <c r="B550" s="30"/>
      <c r="C550" s="31"/>
      <c r="D550" s="32"/>
      <c r="F550" s="61"/>
      <c r="H550" s="79"/>
      <c r="I550" s="90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</row>
    <row r="551" spans="1:20" s="22" customFormat="1" ht="15">
      <c r="A551" s="30"/>
      <c r="B551" s="30"/>
      <c r="C551" s="31"/>
      <c r="D551" s="32"/>
      <c r="F551" s="61"/>
      <c r="H551" s="79"/>
      <c r="I551" s="90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</row>
    <row r="552" spans="1:20" s="22" customFormat="1" ht="15">
      <c r="A552" s="30"/>
      <c r="B552" s="30"/>
      <c r="C552" s="31"/>
      <c r="D552" s="32"/>
      <c r="F552" s="61"/>
      <c r="H552" s="79"/>
      <c r="I552" s="90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</row>
    <row r="553" spans="1:20" s="22" customFormat="1" ht="15">
      <c r="A553" s="30"/>
      <c r="B553" s="30"/>
      <c r="C553" s="31"/>
      <c r="D553" s="32"/>
      <c r="F553" s="61"/>
      <c r="H553" s="79"/>
      <c r="I553" s="90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</row>
    <row r="554" spans="1:20" s="22" customFormat="1" ht="15">
      <c r="A554" s="30"/>
      <c r="B554" s="30"/>
      <c r="C554" s="31"/>
      <c r="D554" s="32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</row>
    <row r="555" spans="1:20" s="22" customFormat="1" ht="15">
      <c r="A555" s="30"/>
      <c r="B555" s="30"/>
      <c r="C555" s="31"/>
      <c r="D555" s="32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</row>
    <row r="556" spans="1:20" s="22" customFormat="1" ht="15">
      <c r="A556" s="30"/>
      <c r="B556" s="30"/>
      <c r="C556" s="31"/>
      <c r="D556" s="32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</row>
    <row r="557" spans="1:20" s="22" customFormat="1" ht="15">
      <c r="A557" s="30"/>
      <c r="B557" s="30"/>
      <c r="C557" s="31"/>
      <c r="D557" s="32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</row>
    <row r="558" spans="1:20" s="22" customFormat="1" ht="15">
      <c r="A558" s="30"/>
      <c r="B558" s="30"/>
      <c r="C558" s="31"/>
      <c r="D558" s="32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</row>
    <row r="559" spans="1:20" s="22" customFormat="1" ht="15">
      <c r="A559" s="30"/>
      <c r="B559" s="30"/>
      <c r="C559" s="31"/>
      <c r="D559" s="32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spans="1:20" s="22" customFormat="1" ht="15">
      <c r="A560" s="30"/>
      <c r="B560" s="30"/>
      <c r="C560" s="31"/>
      <c r="D560" s="32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</row>
    <row r="561" spans="1:20" s="22" customFormat="1" ht="15">
      <c r="A561" s="30"/>
      <c r="B561" s="30"/>
      <c r="C561" s="31"/>
      <c r="D561" s="32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spans="1:20" s="22" customFormat="1" ht="15">
      <c r="A562" s="30"/>
      <c r="B562" s="30"/>
      <c r="C562" s="31"/>
      <c r="D562" s="32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</row>
    <row r="563" spans="1:20" s="22" customFormat="1" ht="15">
      <c r="A563" s="30"/>
      <c r="B563" s="30"/>
      <c r="C563" s="31"/>
      <c r="D563" s="32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</row>
    <row r="564" spans="1:20" s="22" customFormat="1" ht="15">
      <c r="A564" s="30"/>
      <c r="B564" s="30"/>
      <c r="C564" s="31"/>
      <c r="D564" s="32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</row>
    <row r="565" spans="1:20" s="22" customFormat="1" ht="15">
      <c r="A565" s="30"/>
      <c r="B565" s="30"/>
      <c r="C565" s="31"/>
      <c r="D565" s="32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</row>
    <row r="566" spans="1:20" s="22" customFormat="1" ht="15">
      <c r="A566" s="30"/>
      <c r="B566" s="30"/>
      <c r="C566" s="31"/>
      <c r="D566" s="32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</row>
    <row r="567" spans="1:20" s="22" customFormat="1" ht="15">
      <c r="A567" s="30"/>
      <c r="B567" s="30"/>
      <c r="C567" s="31"/>
      <c r="D567" s="32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</row>
    <row r="568" spans="1:20" s="22" customFormat="1" ht="15">
      <c r="A568" s="30"/>
      <c r="B568" s="30"/>
      <c r="C568" s="31"/>
      <c r="D568" s="32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</row>
    <row r="569" spans="1:20" s="22" customFormat="1" ht="15">
      <c r="A569" s="30"/>
      <c r="B569" s="30"/>
      <c r="C569" s="31"/>
      <c r="D569" s="32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</row>
    <row r="570" spans="1:20" s="22" customFormat="1" ht="15">
      <c r="A570" s="30"/>
      <c r="B570" s="30"/>
      <c r="C570" s="31"/>
      <c r="D570" s="32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</row>
    <row r="571" spans="1:20" s="22" customFormat="1" ht="15">
      <c r="A571" s="30"/>
      <c r="B571" s="30"/>
      <c r="C571" s="31"/>
      <c r="D571" s="32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</row>
    <row r="572" spans="1:20" s="22" customFormat="1" ht="15">
      <c r="A572" s="30"/>
      <c r="B572" s="30"/>
      <c r="C572" s="31"/>
      <c r="D572" s="32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</row>
    <row r="573" spans="1:20" s="22" customFormat="1" ht="15">
      <c r="A573" s="30"/>
      <c r="B573" s="30"/>
      <c r="C573" s="31"/>
      <c r="D573" s="32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</row>
    <row r="574" spans="1:20" s="22" customFormat="1" ht="15">
      <c r="A574" s="30"/>
      <c r="B574" s="30"/>
      <c r="C574" s="31"/>
      <c r="D574" s="32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</row>
    <row r="575" spans="1:20" s="22" customFormat="1" ht="15">
      <c r="A575" s="30"/>
      <c r="B575" s="30"/>
      <c r="C575" s="31"/>
      <c r="D575" s="32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</row>
    <row r="576" spans="1:20" s="22" customFormat="1" ht="15">
      <c r="A576" s="30"/>
      <c r="B576" s="30"/>
      <c r="C576" s="31"/>
      <c r="D576" s="32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</row>
    <row r="577" spans="1:20" s="22" customFormat="1" ht="15">
      <c r="A577" s="30"/>
      <c r="B577" s="30"/>
      <c r="C577" s="31"/>
      <c r="D577" s="32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</row>
    <row r="578" spans="1:20" s="22" customFormat="1" ht="15">
      <c r="A578" s="30"/>
      <c r="B578" s="30"/>
      <c r="C578" s="31"/>
      <c r="D578" s="32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</row>
    <row r="579" spans="1:20" s="22" customFormat="1" ht="15">
      <c r="A579" s="30"/>
      <c r="B579" s="30"/>
      <c r="C579" s="31"/>
      <c r="D579" s="32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</row>
    <row r="580" spans="1:20" s="22" customFormat="1" ht="15">
      <c r="A580" s="30"/>
      <c r="B580" s="30"/>
      <c r="C580" s="31"/>
      <c r="D580" s="32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</row>
    <row r="581" spans="1:20" s="22" customFormat="1" ht="15">
      <c r="A581" s="30"/>
      <c r="B581" s="30"/>
      <c r="C581" s="31"/>
      <c r="D581" s="32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</row>
    <row r="582" spans="1:20" s="22" customFormat="1" ht="15">
      <c r="A582" s="30"/>
      <c r="B582" s="30"/>
      <c r="C582" s="31"/>
      <c r="D582" s="32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</row>
    <row r="583" spans="1:20" s="22" customFormat="1" ht="15">
      <c r="A583" s="30"/>
      <c r="B583" s="30"/>
      <c r="C583" s="31"/>
      <c r="D583" s="32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</row>
    <row r="584" spans="1:20" s="22" customFormat="1" ht="15">
      <c r="A584" s="30"/>
      <c r="B584" s="30"/>
      <c r="C584" s="31"/>
      <c r="D584" s="32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</row>
    <row r="585" spans="1:20" s="22" customFormat="1" ht="15">
      <c r="A585" s="30"/>
      <c r="B585" s="30"/>
      <c r="C585" s="31"/>
      <c r="D585" s="32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</row>
    <row r="586" spans="1:20" s="22" customFormat="1" ht="15">
      <c r="A586" s="30"/>
      <c r="B586" s="30"/>
      <c r="C586" s="31"/>
      <c r="D586" s="32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</row>
    <row r="587" spans="1:20" s="22" customFormat="1" ht="15">
      <c r="A587" s="30"/>
      <c r="B587" s="30"/>
      <c r="C587" s="31"/>
      <c r="D587" s="32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</row>
    <row r="588" spans="1:20" s="22" customFormat="1" ht="15">
      <c r="A588" s="30"/>
      <c r="B588" s="30"/>
      <c r="C588" s="31"/>
      <c r="D588" s="32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</row>
    <row r="589" spans="1:20" s="22" customFormat="1" ht="15">
      <c r="A589" s="30"/>
      <c r="B589" s="30"/>
      <c r="C589" s="31"/>
      <c r="D589" s="32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</row>
    <row r="590" spans="1:20" s="22" customFormat="1" ht="15">
      <c r="A590" s="30"/>
      <c r="B590" s="30"/>
      <c r="C590" s="31"/>
      <c r="D590" s="32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</row>
    <row r="591" spans="1:20" s="22" customFormat="1" ht="15">
      <c r="A591" s="30"/>
      <c r="B591" s="30"/>
      <c r="C591" s="31"/>
      <c r="D591" s="32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</row>
    <row r="592" spans="1:20" s="22" customFormat="1" ht="15">
      <c r="A592" s="30"/>
      <c r="B592" s="30"/>
      <c r="C592" s="31"/>
      <c r="D592" s="32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</row>
    <row r="593" spans="1:20" s="22" customFormat="1" ht="15">
      <c r="A593" s="30"/>
      <c r="B593" s="30"/>
      <c r="C593" s="31"/>
      <c r="D593" s="32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</row>
    <row r="594" spans="1:20" s="22" customFormat="1" ht="15">
      <c r="A594" s="30"/>
      <c r="B594" s="30"/>
      <c r="C594" s="31"/>
      <c r="D594" s="32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</row>
    <row r="595" spans="1:20" s="22" customFormat="1" ht="15">
      <c r="A595" s="30"/>
      <c r="B595" s="30"/>
      <c r="C595" s="31"/>
      <c r="D595" s="32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</row>
    <row r="596" spans="1:20" s="22" customFormat="1" ht="15">
      <c r="A596" s="30"/>
      <c r="B596" s="30"/>
      <c r="C596" s="31"/>
      <c r="D596" s="32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</row>
    <row r="597" spans="1:20" s="22" customFormat="1" ht="15">
      <c r="A597" s="30"/>
      <c r="B597" s="30"/>
      <c r="C597" s="31"/>
      <c r="D597" s="32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</row>
    <row r="598" spans="1:20" s="22" customFormat="1" ht="15">
      <c r="A598" s="30"/>
      <c r="B598" s="30"/>
      <c r="C598" s="31"/>
      <c r="D598" s="32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</row>
    <row r="599" spans="1:20" s="22" customFormat="1" ht="15">
      <c r="A599" s="30"/>
      <c r="B599" s="30"/>
      <c r="C599" s="31"/>
      <c r="D599" s="32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</row>
    <row r="600" spans="1:20" s="22" customFormat="1" ht="15">
      <c r="A600" s="30"/>
      <c r="B600" s="30"/>
      <c r="C600" s="31"/>
      <c r="D600" s="32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</row>
    <row r="601" spans="1:20" s="22" customFormat="1" ht="15">
      <c r="A601" s="30"/>
      <c r="B601" s="30"/>
      <c r="C601" s="31"/>
      <c r="D601" s="32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</row>
    <row r="602" spans="1:20" s="22" customFormat="1" ht="15">
      <c r="A602" s="30"/>
      <c r="B602" s="30"/>
      <c r="C602" s="31"/>
      <c r="D602" s="32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spans="1:20" s="22" customFormat="1" ht="15">
      <c r="A603" s="30"/>
      <c r="B603" s="30"/>
      <c r="C603" s="31"/>
      <c r="D603" s="32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</row>
    <row r="604" spans="1:20" s="22" customFormat="1" ht="15">
      <c r="A604" s="30"/>
      <c r="B604" s="30"/>
      <c r="C604" s="31"/>
      <c r="D604" s="32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</row>
    <row r="605" spans="1:20" s="22" customFormat="1" ht="15">
      <c r="A605" s="30"/>
      <c r="B605" s="30"/>
      <c r="C605" s="31"/>
      <c r="D605" s="32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</row>
    <row r="606" spans="1:20" s="22" customFormat="1" ht="15">
      <c r="A606" s="30"/>
      <c r="B606" s="30"/>
      <c r="C606" s="31"/>
      <c r="D606" s="32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</row>
    <row r="607" spans="1:20" s="22" customFormat="1" ht="15">
      <c r="A607" s="30"/>
      <c r="B607" s="30"/>
      <c r="C607" s="31"/>
      <c r="D607" s="32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</row>
    <row r="608" spans="1:20" s="22" customFormat="1" ht="15">
      <c r="A608" s="30"/>
      <c r="B608" s="30"/>
      <c r="C608" s="31"/>
      <c r="D608" s="32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</row>
    <row r="609" spans="1:20" s="22" customFormat="1" ht="15">
      <c r="A609" s="30"/>
      <c r="B609" s="30"/>
      <c r="C609" s="31"/>
      <c r="D609" s="32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</row>
    <row r="610" spans="1:20" s="22" customFormat="1" ht="15">
      <c r="A610" s="30"/>
      <c r="B610" s="30"/>
      <c r="C610" s="31"/>
      <c r="D610" s="32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</row>
    <row r="611" spans="1:20" s="22" customFormat="1" ht="15">
      <c r="A611" s="30"/>
      <c r="B611" s="30"/>
      <c r="C611" s="31"/>
      <c r="D611" s="32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</row>
    <row r="612" spans="1:20" s="22" customFormat="1" ht="15">
      <c r="A612" s="30"/>
      <c r="B612" s="30"/>
      <c r="C612" s="31"/>
      <c r="D612" s="32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</row>
    <row r="613" spans="1:20" s="22" customFormat="1" ht="15">
      <c r="A613" s="30"/>
      <c r="B613" s="30"/>
      <c r="C613" s="31"/>
      <c r="D613" s="32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</row>
    <row r="614" spans="1:20" s="22" customFormat="1" ht="15">
      <c r="A614" s="30"/>
      <c r="B614" s="30"/>
      <c r="C614" s="31"/>
      <c r="D614" s="32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</row>
    <row r="615" spans="1:20" s="22" customFormat="1" ht="15">
      <c r="A615" s="30"/>
      <c r="B615" s="30"/>
      <c r="C615" s="31"/>
      <c r="D615" s="32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</row>
    <row r="616" spans="1:20" s="22" customFormat="1" ht="15">
      <c r="A616" s="30"/>
      <c r="B616" s="30"/>
      <c r="C616" s="31"/>
      <c r="D616" s="32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</row>
    <row r="617" spans="1:20" s="22" customFormat="1" ht="15">
      <c r="A617" s="30"/>
      <c r="B617" s="30"/>
      <c r="C617" s="31"/>
      <c r="D617" s="32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</row>
    <row r="618" spans="1:20" s="22" customFormat="1" ht="15">
      <c r="A618" s="30"/>
      <c r="B618" s="30"/>
      <c r="C618" s="31"/>
      <c r="D618" s="32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</row>
    <row r="619" spans="1:20" s="22" customFormat="1" ht="15">
      <c r="A619" s="30"/>
      <c r="B619" s="30"/>
      <c r="C619" s="31"/>
      <c r="D619" s="32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</row>
    <row r="620" spans="1:20" s="22" customFormat="1" ht="15">
      <c r="A620" s="30"/>
      <c r="B620" s="30"/>
      <c r="C620" s="31"/>
      <c r="D620" s="32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</row>
    <row r="621" spans="1:20" s="22" customFormat="1" ht="15">
      <c r="A621" s="30"/>
      <c r="B621" s="30"/>
      <c r="C621" s="31"/>
      <c r="D621" s="32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</row>
    <row r="622" spans="1:20" s="22" customFormat="1" ht="15">
      <c r="A622" s="30"/>
      <c r="B622" s="30"/>
      <c r="C622" s="31"/>
      <c r="D622" s="32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</row>
    <row r="623" spans="1:20" s="22" customFormat="1" ht="15">
      <c r="A623" s="30"/>
      <c r="B623" s="30"/>
      <c r="C623" s="31"/>
      <c r="D623" s="32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</row>
    <row r="624" spans="1:20" s="22" customFormat="1" ht="15">
      <c r="A624" s="30"/>
      <c r="B624" s="30"/>
      <c r="C624" s="31"/>
      <c r="D624" s="32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</row>
    <row r="625" spans="1:20" s="22" customFormat="1" ht="15">
      <c r="A625" s="30"/>
      <c r="B625" s="30"/>
      <c r="C625" s="31"/>
      <c r="D625" s="32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</row>
    <row r="626" spans="1:20" s="22" customFormat="1" ht="15">
      <c r="A626" s="30"/>
      <c r="B626" s="30"/>
      <c r="C626" s="31"/>
      <c r="D626" s="32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</row>
    <row r="627" spans="1:20" s="22" customFormat="1" ht="15">
      <c r="A627" s="30"/>
      <c r="B627" s="30"/>
      <c r="C627" s="31"/>
      <c r="D627" s="32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</row>
    <row r="628" spans="1:20" s="22" customFormat="1" ht="15">
      <c r="A628" s="30"/>
      <c r="B628" s="30"/>
      <c r="C628" s="31"/>
      <c r="D628" s="32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</row>
    <row r="629" spans="1:20" s="22" customFormat="1" ht="15">
      <c r="A629" s="30"/>
      <c r="B629" s="30"/>
      <c r="C629" s="31"/>
      <c r="D629" s="32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</row>
    <row r="630" spans="1:20" s="22" customFormat="1" ht="15">
      <c r="A630" s="30"/>
      <c r="B630" s="30"/>
      <c r="C630" s="31"/>
      <c r="D630" s="32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</row>
    <row r="631" spans="1:20" s="22" customFormat="1" ht="15">
      <c r="A631" s="30"/>
      <c r="B631" s="30"/>
      <c r="C631" s="31"/>
      <c r="D631" s="32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</row>
    <row r="632" spans="1:20" s="22" customFormat="1" ht="15">
      <c r="A632" s="30"/>
      <c r="B632" s="30"/>
      <c r="C632" s="31"/>
      <c r="D632" s="32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</row>
    <row r="633" spans="1:20" s="22" customFormat="1" ht="15">
      <c r="A633" s="30"/>
      <c r="B633" s="30"/>
      <c r="C633" s="31"/>
      <c r="D633" s="32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</row>
    <row r="634" spans="1:20" s="22" customFormat="1" ht="15">
      <c r="A634" s="30"/>
      <c r="B634" s="30"/>
      <c r="C634" s="31"/>
      <c r="D634" s="32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</row>
    <row r="635" spans="1:20" s="22" customFormat="1" ht="15">
      <c r="A635" s="30"/>
      <c r="B635" s="30"/>
      <c r="C635" s="31"/>
      <c r="D635" s="32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</row>
    <row r="636" spans="1:20" s="22" customFormat="1" ht="15">
      <c r="A636" s="30"/>
      <c r="B636" s="30"/>
      <c r="C636" s="31"/>
      <c r="D636" s="32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</row>
    <row r="637" spans="1:20" s="22" customFormat="1" ht="15">
      <c r="A637" s="30"/>
      <c r="B637" s="30"/>
      <c r="C637" s="31"/>
      <c r="D637" s="32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</row>
    <row r="638" spans="1:20" s="22" customFormat="1" ht="15">
      <c r="A638" s="30"/>
      <c r="B638" s="30"/>
      <c r="C638" s="31"/>
      <c r="D638" s="32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</row>
    <row r="639" spans="1:20" s="22" customFormat="1" ht="15">
      <c r="A639" s="30"/>
      <c r="B639" s="30"/>
      <c r="C639" s="31"/>
      <c r="D639" s="32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</row>
    <row r="640" spans="1:20" s="22" customFormat="1" ht="15">
      <c r="A640" s="30"/>
      <c r="B640" s="30"/>
      <c r="C640" s="31"/>
      <c r="D640" s="32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</row>
    <row r="641" spans="1:20" s="22" customFormat="1" ht="15">
      <c r="A641" s="30"/>
      <c r="B641" s="30"/>
      <c r="C641" s="31"/>
      <c r="D641" s="32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</row>
    <row r="642" spans="1:20" s="22" customFormat="1" ht="15">
      <c r="A642" s="30"/>
      <c r="B642" s="30"/>
      <c r="C642" s="31"/>
      <c r="D642" s="32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</row>
    <row r="643" spans="1:20" s="22" customFormat="1" ht="15">
      <c r="A643" s="30"/>
      <c r="B643" s="30"/>
      <c r="C643" s="31"/>
      <c r="D643" s="32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</row>
    <row r="644" spans="1:20" s="22" customFormat="1" ht="15">
      <c r="A644" s="30"/>
      <c r="B644" s="30"/>
      <c r="C644" s="31"/>
      <c r="D644" s="32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</row>
    <row r="645" spans="1:20" s="22" customFormat="1" ht="15">
      <c r="A645" s="30"/>
      <c r="B645" s="30"/>
      <c r="C645" s="31"/>
      <c r="D645" s="32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spans="1:20" s="22" customFormat="1" ht="15">
      <c r="A646" s="30"/>
      <c r="B646" s="30"/>
      <c r="C646" s="31"/>
      <c r="D646" s="32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</row>
    <row r="647" spans="1:20" s="22" customFormat="1" ht="15">
      <c r="A647" s="30"/>
      <c r="B647" s="30"/>
      <c r="C647" s="31"/>
      <c r="D647" s="32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</row>
    <row r="648" spans="1:20" s="22" customFormat="1" ht="15">
      <c r="A648" s="30"/>
      <c r="B648" s="30"/>
      <c r="C648" s="31"/>
      <c r="D648" s="32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</row>
    <row r="649" spans="1:20" s="22" customFormat="1" ht="15">
      <c r="A649" s="30"/>
      <c r="B649" s="30"/>
      <c r="C649" s="31"/>
      <c r="D649" s="32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</row>
    <row r="650" spans="1:20" s="22" customFormat="1" ht="15">
      <c r="A650" s="30"/>
      <c r="B650" s="30"/>
      <c r="C650" s="31"/>
      <c r="D650" s="32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</row>
    <row r="651" spans="1:20" s="22" customFormat="1" ht="15">
      <c r="A651" s="30"/>
      <c r="B651" s="30"/>
      <c r="C651" s="31"/>
      <c r="D651" s="32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</row>
    <row r="652" spans="1:20" s="22" customFormat="1" ht="15">
      <c r="A652" s="30"/>
      <c r="B652" s="30"/>
      <c r="C652" s="31"/>
      <c r="D652" s="32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</row>
    <row r="653" spans="1:20" s="22" customFormat="1" ht="15">
      <c r="A653" s="30"/>
      <c r="B653" s="30"/>
      <c r="C653" s="31"/>
      <c r="D653" s="32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</row>
    <row r="654" spans="1:20" s="22" customFormat="1" ht="15">
      <c r="A654" s="30"/>
      <c r="B654" s="30"/>
      <c r="C654" s="31"/>
      <c r="D654" s="32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</row>
    <row r="655" spans="1:20" s="22" customFormat="1" ht="15">
      <c r="A655" s="30"/>
      <c r="B655" s="30"/>
      <c r="C655" s="31"/>
      <c r="D655" s="32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</row>
    <row r="656" spans="1:20" s="22" customFormat="1" ht="15">
      <c r="A656" s="30"/>
      <c r="B656" s="30"/>
      <c r="C656" s="31"/>
      <c r="D656" s="32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</row>
    <row r="657" spans="1:20" s="22" customFormat="1" ht="15">
      <c r="A657" s="30"/>
      <c r="B657" s="30"/>
      <c r="C657" s="31"/>
      <c r="D657" s="32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</row>
    <row r="658" spans="1:20" s="22" customFormat="1" ht="15">
      <c r="A658" s="30"/>
      <c r="B658" s="30"/>
      <c r="C658" s="31"/>
      <c r="D658" s="32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</row>
    <row r="659" spans="1:20" s="22" customFormat="1" ht="15">
      <c r="A659" s="30"/>
      <c r="B659" s="30"/>
      <c r="C659" s="31"/>
      <c r="D659" s="32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</row>
    <row r="660" spans="1:20" s="22" customFormat="1" ht="15">
      <c r="A660" s="30"/>
      <c r="B660" s="30"/>
      <c r="C660" s="31"/>
      <c r="D660" s="32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</row>
    <row r="661" spans="1:20" s="22" customFormat="1" ht="15">
      <c r="A661" s="30"/>
      <c r="B661" s="30"/>
      <c r="C661" s="31"/>
      <c r="D661" s="32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</row>
    <row r="662" spans="1:20" s="22" customFormat="1" ht="15">
      <c r="A662" s="30"/>
      <c r="B662" s="30"/>
      <c r="C662" s="31"/>
      <c r="D662" s="32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</row>
    <row r="663" spans="1:20" s="22" customFormat="1" ht="15">
      <c r="A663" s="30"/>
      <c r="B663" s="30"/>
      <c r="C663" s="31"/>
      <c r="D663" s="32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</row>
    <row r="664" spans="1:20" s="22" customFormat="1" ht="15">
      <c r="A664" s="30"/>
      <c r="B664" s="30"/>
      <c r="C664" s="31"/>
      <c r="D664" s="32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</row>
    <row r="665" spans="1:20" s="22" customFormat="1" ht="15">
      <c r="A665" s="30"/>
      <c r="B665" s="30"/>
      <c r="C665" s="31"/>
      <c r="D665" s="32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</row>
    <row r="666" spans="1:20" s="22" customFormat="1" ht="15">
      <c r="A666" s="30"/>
      <c r="B666" s="30"/>
      <c r="C666" s="31"/>
      <c r="D666" s="32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</row>
    <row r="667" spans="1:20" s="22" customFormat="1" ht="15">
      <c r="A667" s="30"/>
      <c r="B667" s="30"/>
      <c r="C667" s="31"/>
      <c r="D667" s="32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</row>
    <row r="668" spans="1:20" s="22" customFormat="1" ht="15">
      <c r="A668" s="30"/>
      <c r="B668" s="30"/>
      <c r="C668" s="31"/>
      <c r="D668" s="32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</row>
    <row r="669" spans="1:20" s="22" customFormat="1" ht="15">
      <c r="A669" s="30"/>
      <c r="B669" s="30"/>
      <c r="C669" s="31"/>
      <c r="D669" s="32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</row>
    <row r="670" spans="1:20" s="22" customFormat="1" ht="15">
      <c r="A670" s="30"/>
      <c r="B670" s="30"/>
      <c r="C670" s="31"/>
      <c r="D670" s="32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</row>
    <row r="671" spans="1:20" s="22" customFormat="1" ht="15">
      <c r="A671" s="30"/>
      <c r="B671" s="30"/>
      <c r="C671" s="31"/>
      <c r="D671" s="32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</row>
    <row r="672" spans="1:20" s="22" customFormat="1" ht="15">
      <c r="A672" s="30"/>
      <c r="B672" s="30"/>
      <c r="C672" s="31"/>
      <c r="D672" s="32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</row>
    <row r="673" spans="1:20" s="22" customFormat="1" ht="15">
      <c r="A673" s="30"/>
      <c r="B673" s="30"/>
      <c r="C673" s="31"/>
      <c r="D673" s="32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</row>
    <row r="674" spans="1:20" s="22" customFormat="1" ht="15">
      <c r="A674" s="30"/>
      <c r="B674" s="30"/>
      <c r="C674" s="31"/>
      <c r="D674" s="32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</row>
    <row r="675" spans="1:20" s="22" customFormat="1" ht="15">
      <c r="A675" s="30"/>
      <c r="B675" s="30"/>
      <c r="C675" s="31"/>
      <c r="D675" s="32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</row>
    <row r="676" spans="1:20" s="22" customFormat="1" ht="15">
      <c r="A676" s="30"/>
      <c r="B676" s="30"/>
      <c r="C676" s="31"/>
      <c r="D676" s="32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</row>
    <row r="677" spans="1:20" s="22" customFormat="1" ht="15">
      <c r="A677" s="30"/>
      <c r="B677" s="30"/>
      <c r="C677" s="31"/>
      <c r="D677" s="32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</row>
    <row r="678" spans="1:20" s="22" customFormat="1" ht="15">
      <c r="A678" s="30"/>
      <c r="B678" s="30"/>
      <c r="C678" s="31"/>
      <c r="D678" s="32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</row>
    <row r="679" spans="1:20" s="22" customFormat="1" ht="15">
      <c r="A679" s="30"/>
      <c r="B679" s="30"/>
      <c r="C679" s="31"/>
      <c r="D679" s="32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</row>
    <row r="680" spans="1:20" s="22" customFormat="1" ht="15">
      <c r="A680" s="30"/>
      <c r="B680" s="30"/>
      <c r="C680" s="31"/>
      <c r="D680" s="32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</row>
    <row r="681" spans="1:20" s="22" customFormat="1" ht="15">
      <c r="A681" s="30"/>
      <c r="B681" s="30"/>
      <c r="C681" s="31"/>
      <c r="D681" s="32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</row>
    <row r="682" spans="1:20" s="22" customFormat="1" ht="15">
      <c r="A682" s="30"/>
      <c r="B682" s="30"/>
      <c r="C682" s="31"/>
      <c r="D682" s="32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</row>
    <row r="683" spans="1:20" s="22" customFormat="1" ht="15">
      <c r="A683" s="30"/>
      <c r="B683" s="30"/>
      <c r="C683" s="31"/>
      <c r="D683" s="32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</row>
    <row r="684" spans="1:20" s="22" customFormat="1" ht="15">
      <c r="A684" s="30"/>
      <c r="B684" s="30"/>
      <c r="C684" s="31"/>
      <c r="D684" s="32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</row>
    <row r="685" spans="1:20" s="22" customFormat="1" ht="15">
      <c r="A685" s="30"/>
      <c r="B685" s="30"/>
      <c r="C685" s="31"/>
      <c r="D685" s="32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</row>
    <row r="686" spans="1:20" s="22" customFormat="1" ht="15">
      <c r="A686" s="30"/>
      <c r="B686" s="30"/>
      <c r="C686" s="31"/>
      <c r="D686" s="32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</row>
    <row r="687" spans="1:20" s="22" customFormat="1" ht="15">
      <c r="A687" s="30"/>
      <c r="B687" s="30"/>
      <c r="C687" s="31"/>
      <c r="D687" s="32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</row>
    <row r="688" spans="1:20" s="22" customFormat="1" ht="15">
      <c r="A688" s="30"/>
      <c r="B688" s="30"/>
      <c r="C688" s="31"/>
      <c r="D688" s="32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spans="1:20" s="22" customFormat="1" ht="15">
      <c r="A689" s="30"/>
      <c r="B689" s="30"/>
      <c r="C689" s="31"/>
      <c r="D689" s="32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</row>
    <row r="690" spans="1:20" s="22" customFormat="1" ht="15">
      <c r="A690" s="30"/>
      <c r="B690" s="30"/>
      <c r="C690" s="31"/>
      <c r="D690" s="32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spans="1:20" s="22" customFormat="1" ht="15">
      <c r="A691" s="30"/>
      <c r="B691" s="30"/>
      <c r="C691" s="31"/>
      <c r="D691" s="32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</row>
    <row r="692" spans="1:20" s="22" customFormat="1" ht="15">
      <c r="A692" s="30"/>
      <c r="B692" s="30"/>
      <c r="C692" s="31"/>
      <c r="D692" s="32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</row>
    <row r="693" spans="1:20" s="22" customFormat="1" ht="15">
      <c r="A693" s="30"/>
      <c r="B693" s="30"/>
      <c r="C693" s="31"/>
      <c r="D693" s="32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</row>
    <row r="694" spans="1:20" s="22" customFormat="1" ht="15">
      <c r="A694" s="30"/>
      <c r="B694" s="30"/>
      <c r="C694" s="31"/>
      <c r="D694" s="32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</row>
    <row r="695" spans="1:20" s="22" customFormat="1" ht="15">
      <c r="A695" s="30"/>
      <c r="B695" s="30"/>
      <c r="C695" s="31"/>
      <c r="D695" s="32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</row>
    <row r="696" spans="1:20" s="22" customFormat="1" ht="15">
      <c r="A696" s="30"/>
      <c r="B696" s="30"/>
      <c r="C696" s="31"/>
      <c r="D696" s="32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</row>
    <row r="697" spans="1:20" s="22" customFormat="1" ht="15">
      <c r="A697" s="30"/>
      <c r="B697" s="30"/>
      <c r="C697" s="31"/>
      <c r="D697" s="32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</row>
    <row r="698" spans="1:20" s="22" customFormat="1" ht="15">
      <c r="A698" s="30"/>
      <c r="B698" s="30"/>
      <c r="C698" s="31"/>
      <c r="D698" s="32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</row>
    <row r="699" spans="1:20" s="22" customFormat="1" ht="15">
      <c r="A699" s="30"/>
      <c r="B699" s="30"/>
      <c r="C699" s="31"/>
      <c r="D699" s="32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</row>
    <row r="700" spans="1:20" s="22" customFormat="1" ht="15">
      <c r="A700" s="30"/>
      <c r="B700" s="30"/>
      <c r="C700" s="31"/>
      <c r="D700" s="32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</row>
    <row r="701" spans="1:20" s="22" customFormat="1" ht="15">
      <c r="A701" s="30"/>
      <c r="B701" s="30"/>
      <c r="C701" s="31"/>
      <c r="D701" s="32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</row>
    <row r="702" spans="1:20" s="22" customFormat="1" ht="15">
      <c r="A702" s="30"/>
      <c r="B702" s="30"/>
      <c r="C702" s="31"/>
      <c r="D702" s="32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</row>
    <row r="703" spans="1:20" s="22" customFormat="1" ht="15">
      <c r="A703" s="30"/>
      <c r="B703" s="30"/>
      <c r="C703" s="31"/>
      <c r="D703" s="32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</row>
    <row r="704" spans="1:20" s="22" customFormat="1" ht="15">
      <c r="A704" s="30"/>
      <c r="B704" s="30"/>
      <c r="C704" s="31"/>
      <c r="D704" s="32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</row>
    <row r="705" spans="1:20" s="22" customFormat="1" ht="15">
      <c r="A705" s="30"/>
      <c r="B705" s="30"/>
      <c r="C705" s="31"/>
      <c r="D705" s="32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</row>
    <row r="706" spans="1:20" s="22" customFormat="1" ht="15">
      <c r="A706" s="30"/>
      <c r="B706" s="30"/>
      <c r="C706" s="31"/>
      <c r="D706" s="32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</row>
    <row r="707" spans="1:20" s="22" customFormat="1" ht="15">
      <c r="A707" s="30"/>
      <c r="B707" s="30"/>
      <c r="C707" s="31"/>
      <c r="D707" s="32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</row>
    <row r="708" spans="1:20" s="22" customFormat="1" ht="15">
      <c r="A708" s="30"/>
      <c r="B708" s="30"/>
      <c r="C708" s="31"/>
      <c r="D708" s="32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</row>
    <row r="709" spans="1:20" s="22" customFormat="1" ht="15">
      <c r="A709" s="30"/>
      <c r="B709" s="30"/>
      <c r="C709" s="31"/>
      <c r="D709" s="32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</row>
    <row r="710" spans="1:20" s="22" customFormat="1" ht="15">
      <c r="A710" s="30"/>
      <c r="B710" s="30"/>
      <c r="C710" s="31"/>
      <c r="D710" s="32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</row>
    <row r="711" spans="1:20" s="22" customFormat="1" ht="15">
      <c r="A711" s="30"/>
      <c r="B711" s="30"/>
      <c r="C711" s="31"/>
      <c r="D711" s="32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</row>
    <row r="712" spans="1:20" s="22" customFormat="1" ht="15">
      <c r="A712" s="30"/>
      <c r="B712" s="30"/>
      <c r="C712" s="31"/>
      <c r="D712" s="32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</row>
    <row r="713" spans="1:20" s="22" customFormat="1" ht="15">
      <c r="A713" s="30"/>
      <c r="B713" s="30"/>
      <c r="C713" s="31"/>
      <c r="D713" s="32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</row>
    <row r="714" spans="1:20" s="22" customFormat="1" ht="15">
      <c r="A714" s="30"/>
      <c r="B714" s="30"/>
      <c r="C714" s="31"/>
      <c r="D714" s="32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</row>
    <row r="715" spans="1:20" s="22" customFormat="1" ht="15">
      <c r="A715" s="30"/>
      <c r="B715" s="30"/>
      <c r="C715" s="31"/>
      <c r="D715" s="32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</row>
    <row r="716" spans="1:20" s="22" customFormat="1" ht="15">
      <c r="A716" s="30"/>
      <c r="B716" s="30"/>
      <c r="C716" s="31"/>
      <c r="D716" s="32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</row>
    <row r="717" spans="1:20" s="22" customFormat="1" ht="15">
      <c r="A717" s="30"/>
      <c r="B717" s="30"/>
      <c r="C717" s="31"/>
      <c r="D717" s="32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</row>
    <row r="718" spans="1:20" s="22" customFormat="1" ht="15">
      <c r="A718" s="30"/>
      <c r="B718" s="30"/>
      <c r="C718" s="31"/>
      <c r="D718" s="32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</row>
    <row r="719" spans="1:20" s="22" customFormat="1" ht="15">
      <c r="A719" s="30"/>
      <c r="B719" s="30"/>
      <c r="C719" s="31"/>
      <c r="D719" s="32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</row>
    <row r="720" spans="1:20" s="22" customFormat="1" ht="15">
      <c r="A720" s="30"/>
      <c r="B720" s="30"/>
      <c r="C720" s="31"/>
      <c r="D720" s="32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</row>
    <row r="721" spans="1:20" s="22" customFormat="1" ht="15">
      <c r="A721" s="30"/>
      <c r="B721" s="30"/>
      <c r="C721" s="31"/>
      <c r="D721" s="32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</row>
    <row r="722" spans="1:20" s="22" customFormat="1" ht="15">
      <c r="A722" s="30"/>
      <c r="B722" s="30"/>
      <c r="C722" s="31"/>
      <c r="D722" s="32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</row>
    <row r="723" spans="1:20" s="22" customFormat="1" ht="15">
      <c r="A723" s="30"/>
      <c r="B723" s="30"/>
      <c r="C723" s="31"/>
      <c r="D723" s="32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</row>
    <row r="724" spans="1:20" s="22" customFormat="1" ht="15">
      <c r="A724" s="30"/>
      <c r="B724" s="30"/>
      <c r="C724" s="31"/>
      <c r="D724" s="32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</row>
    <row r="725" spans="1:20" s="22" customFormat="1" ht="15">
      <c r="A725" s="30"/>
      <c r="B725" s="30"/>
      <c r="C725" s="31"/>
      <c r="D725" s="32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</row>
    <row r="726" spans="1:20" s="22" customFormat="1" ht="15">
      <c r="A726" s="30"/>
      <c r="B726" s="30"/>
      <c r="C726" s="31"/>
      <c r="D726" s="32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</row>
    <row r="727" spans="1:20" s="22" customFormat="1" ht="15">
      <c r="A727" s="30"/>
      <c r="B727" s="30"/>
      <c r="C727" s="31"/>
      <c r="D727" s="32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</row>
    <row r="728" spans="1:20" s="22" customFormat="1" ht="15">
      <c r="A728" s="30"/>
      <c r="B728" s="30"/>
      <c r="C728" s="31"/>
      <c r="D728" s="32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</row>
    <row r="729" spans="1:20" s="22" customFormat="1" ht="15">
      <c r="A729" s="30"/>
      <c r="B729" s="30"/>
      <c r="C729" s="31"/>
      <c r="D729" s="32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</row>
    <row r="730" spans="1:20" s="22" customFormat="1" ht="15">
      <c r="A730" s="30"/>
      <c r="B730" s="30"/>
      <c r="C730" s="31"/>
      <c r="D730" s="32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</row>
    <row r="731" spans="1:20" s="22" customFormat="1" ht="15">
      <c r="A731" s="30"/>
      <c r="B731" s="30"/>
      <c r="C731" s="31"/>
      <c r="D731" s="32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</row>
    <row r="732" spans="1:20" s="22" customFormat="1" ht="15">
      <c r="A732" s="30"/>
      <c r="B732" s="30"/>
      <c r="C732" s="31"/>
      <c r="D732" s="32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</row>
    <row r="733" spans="1:20" s="22" customFormat="1" ht="15">
      <c r="A733" s="30"/>
      <c r="B733" s="30"/>
      <c r="C733" s="31"/>
      <c r="D733" s="32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</row>
    <row r="734" spans="1:4" ht="15">
      <c r="A734" s="2"/>
      <c r="B734" s="2"/>
      <c r="C734" s="2"/>
      <c r="D734" s="3"/>
    </row>
    <row r="735" spans="1:18" ht="15">
      <c r="A735" s="2"/>
      <c r="B735" s="2"/>
      <c r="C735" s="2"/>
      <c r="D735" s="3"/>
      <c r="E735" s="1">
        <v>55927976</v>
      </c>
      <c r="F735" s="1">
        <v>7051171</v>
      </c>
      <c r="G735" s="1">
        <v>10732757</v>
      </c>
      <c r="I735" s="65">
        <v>4367982</v>
      </c>
      <c r="J735" s="65">
        <v>8049569</v>
      </c>
      <c r="K735" s="65">
        <v>4055985</v>
      </c>
      <c r="M735" s="65">
        <v>811197</v>
      </c>
      <c r="N735" s="65">
        <v>686398</v>
      </c>
      <c r="O735" s="65">
        <v>3681584</v>
      </c>
      <c r="Q735" s="65">
        <v>6427174</v>
      </c>
      <c r="R735" s="65">
        <v>10607958</v>
      </c>
    </row>
    <row r="736" spans="1:21" ht="15">
      <c r="A736" s="2"/>
      <c r="B736" s="2" t="s">
        <v>124</v>
      </c>
      <c r="C736" s="2"/>
      <c r="D736" s="3">
        <f aca="true" t="shared" si="294" ref="D736:T736">D98+D105+D187+D194</f>
        <v>77085352</v>
      </c>
      <c r="E736" s="3">
        <f t="shared" si="294"/>
        <v>6792529</v>
      </c>
      <c r="F736" s="3">
        <f t="shared" si="294"/>
        <v>6792529</v>
      </c>
      <c r="G736" s="3">
        <f t="shared" si="294"/>
        <v>6792529</v>
      </c>
      <c r="H736" s="73">
        <f t="shared" si="294"/>
        <v>20377587</v>
      </c>
      <c r="I736" s="73">
        <f t="shared" si="294"/>
        <v>6792529</v>
      </c>
      <c r="J736" s="73">
        <f t="shared" si="294"/>
        <v>22093105</v>
      </c>
      <c r="K736" s="73">
        <f t="shared" si="294"/>
        <v>236898</v>
      </c>
      <c r="L736" s="73">
        <f t="shared" si="294"/>
        <v>29122532</v>
      </c>
      <c r="M736" s="73">
        <f t="shared" si="294"/>
        <v>236898</v>
      </c>
      <c r="N736" s="73">
        <f t="shared" si="294"/>
        <v>236899</v>
      </c>
      <c r="O736" s="73">
        <f t="shared" si="294"/>
        <v>9048750</v>
      </c>
      <c r="P736" s="73">
        <f t="shared" si="294"/>
        <v>9522547</v>
      </c>
      <c r="Q736" s="73">
        <f t="shared" si="294"/>
        <v>11609928</v>
      </c>
      <c r="R736" s="73">
        <f t="shared" si="294"/>
        <v>6452758</v>
      </c>
      <c r="S736" s="73">
        <f t="shared" si="294"/>
        <v>0</v>
      </c>
      <c r="T736" s="73">
        <f t="shared" si="294"/>
        <v>18062686</v>
      </c>
      <c r="U736" s="18"/>
    </row>
    <row r="737" spans="1:21" ht="15">
      <c r="A737" s="2"/>
      <c r="B737" s="2" t="s">
        <v>125</v>
      </c>
      <c r="C737" s="2"/>
      <c r="D737" s="3">
        <f aca="true" t="shared" si="295" ref="D737:T737">D12+D18+D275+D282</f>
        <v>36480623</v>
      </c>
      <c r="E737" s="3">
        <f t="shared" si="295"/>
        <v>4524599</v>
      </c>
      <c r="F737" s="3">
        <f t="shared" si="295"/>
        <v>4524599</v>
      </c>
      <c r="G737" s="3">
        <f t="shared" si="295"/>
        <v>4524599</v>
      </c>
      <c r="H737" s="73">
        <f t="shared" si="295"/>
        <v>13573797</v>
      </c>
      <c r="I737" s="73">
        <f t="shared" si="295"/>
        <v>4524599</v>
      </c>
      <c r="J737" s="73">
        <f t="shared" si="295"/>
        <v>14716531</v>
      </c>
      <c r="K737" s="73">
        <f t="shared" si="295"/>
        <v>272597</v>
      </c>
      <c r="L737" s="73">
        <f t="shared" si="295"/>
        <v>19513727</v>
      </c>
      <c r="M737" s="73">
        <f t="shared" si="295"/>
        <v>272597</v>
      </c>
      <c r="N737" s="73">
        <f t="shared" si="295"/>
        <v>272597</v>
      </c>
      <c r="O737" s="73">
        <f t="shared" si="295"/>
        <v>2644782</v>
      </c>
      <c r="P737" s="73">
        <f t="shared" si="295"/>
        <v>3189976</v>
      </c>
      <c r="Q737" s="73">
        <f t="shared" si="295"/>
        <v>203123</v>
      </c>
      <c r="R737" s="73">
        <f t="shared" si="295"/>
        <v>0</v>
      </c>
      <c r="S737" s="73">
        <f t="shared" si="295"/>
        <v>0</v>
      </c>
      <c r="T737" s="73">
        <f t="shared" si="295"/>
        <v>203123</v>
      </c>
      <c r="U737" s="18"/>
    </row>
  </sheetData>
  <sheetProtection/>
  <mergeCells count="121">
    <mergeCell ref="A8:A9"/>
    <mergeCell ref="R461:R462"/>
    <mergeCell ref="S461:S462"/>
    <mergeCell ref="T461:T462"/>
    <mergeCell ref="L461:L462"/>
    <mergeCell ref="M461:M462"/>
    <mergeCell ref="N461:N462"/>
    <mergeCell ref="O461:O462"/>
    <mergeCell ref="Q461:Q462"/>
    <mergeCell ref="F461:F462"/>
    <mergeCell ref="G461:G462"/>
    <mergeCell ref="H461:H462"/>
    <mergeCell ref="I461:I462"/>
    <mergeCell ref="J461:J462"/>
    <mergeCell ref="K461:K462"/>
    <mergeCell ref="A461:A462"/>
    <mergeCell ref="B461:B462"/>
    <mergeCell ref="C461:C462"/>
    <mergeCell ref="D461:D462"/>
    <mergeCell ref="E461:E462"/>
    <mergeCell ref="P461:P462"/>
    <mergeCell ref="O359:O360"/>
    <mergeCell ref="P359:P360"/>
    <mergeCell ref="Q359:Q360"/>
    <mergeCell ref="R359:R360"/>
    <mergeCell ref="S359:S360"/>
    <mergeCell ref="T359:T360"/>
    <mergeCell ref="I359:I360"/>
    <mergeCell ref="J359:J360"/>
    <mergeCell ref="K359:K360"/>
    <mergeCell ref="L359:L360"/>
    <mergeCell ref="M359:M360"/>
    <mergeCell ref="N359:N360"/>
    <mergeCell ref="S271:S272"/>
    <mergeCell ref="T271:T272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M271:M272"/>
    <mergeCell ref="N271:N272"/>
    <mergeCell ref="O271:O272"/>
    <mergeCell ref="P271:P272"/>
    <mergeCell ref="Q271:Q272"/>
    <mergeCell ref="R271:R272"/>
    <mergeCell ref="G271:G272"/>
    <mergeCell ref="H271:H272"/>
    <mergeCell ref="I271:I272"/>
    <mergeCell ref="J271:J272"/>
    <mergeCell ref="K271:K272"/>
    <mergeCell ref="L271:L272"/>
    <mergeCell ref="A271:A272"/>
    <mergeCell ref="B271:B272"/>
    <mergeCell ref="C271:C272"/>
    <mergeCell ref="D271:D272"/>
    <mergeCell ref="E271:E272"/>
    <mergeCell ref="F271:F272"/>
    <mergeCell ref="O183:O184"/>
    <mergeCell ref="P183:P184"/>
    <mergeCell ref="Q183:Q184"/>
    <mergeCell ref="R183:R184"/>
    <mergeCell ref="S183:S184"/>
    <mergeCell ref="T183:T184"/>
    <mergeCell ref="I183:I184"/>
    <mergeCell ref="J183:J184"/>
    <mergeCell ref="K183:K184"/>
    <mergeCell ref="L183:L184"/>
    <mergeCell ref="M183:M184"/>
    <mergeCell ref="N183:N184"/>
    <mergeCell ref="S94:S95"/>
    <mergeCell ref="T94:T95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M94:M95"/>
    <mergeCell ref="N94:N95"/>
    <mergeCell ref="O94:O95"/>
    <mergeCell ref="P94:P95"/>
    <mergeCell ref="Q94:Q95"/>
    <mergeCell ref="R94:R95"/>
    <mergeCell ref="G94:G95"/>
    <mergeCell ref="H94:H95"/>
    <mergeCell ref="I94:I95"/>
    <mergeCell ref="J94:J95"/>
    <mergeCell ref="K94:K95"/>
    <mergeCell ref="L94:L95"/>
    <mergeCell ref="Q8:Q9"/>
    <mergeCell ref="R8:R9"/>
    <mergeCell ref="S8:S9"/>
    <mergeCell ref="T8:T9"/>
    <mergeCell ref="A94:A95"/>
    <mergeCell ref="B94:B95"/>
    <mergeCell ref="C94:C95"/>
    <mergeCell ref="D94:D95"/>
    <mergeCell ref="E94:E95"/>
    <mergeCell ref="F94:F95"/>
    <mergeCell ref="K8:K9"/>
    <mergeCell ref="L8:L9"/>
    <mergeCell ref="M8:M9"/>
    <mergeCell ref="N8:N9"/>
    <mergeCell ref="O8:O9"/>
    <mergeCell ref="P8:P9"/>
    <mergeCell ref="L173:N173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480314960629921" right="0.7480314960629921" top="0.5118110236220472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Негнюров Егор Евгеньевич</cp:lastModifiedBy>
  <cp:lastPrinted>2016-01-28T00:43:11Z</cp:lastPrinted>
  <dcterms:created xsi:type="dcterms:W3CDTF">2015-01-13T07:17:42Z</dcterms:created>
  <dcterms:modified xsi:type="dcterms:W3CDTF">2020-01-17T07:04:08Z</dcterms:modified>
  <cp:category/>
  <cp:version/>
  <cp:contentType/>
  <cp:contentStatus/>
</cp:coreProperties>
</file>