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000" activeTab="3"/>
  </bookViews>
  <sheets>
    <sheet name="ДОУ" sheetId="4" r:id="rId1"/>
    <sheet name="Школы" sheetId="2" r:id="rId2"/>
    <sheet name="Внешк (2)" sheetId="3" r:id="rId3"/>
    <sheet name="ЦБ" sheetId="5" r:id="rId4"/>
  </sheets>
  <calcPr calcId="144525"/>
</workbook>
</file>

<file path=xl/calcChain.xml><?xml version="1.0" encoding="utf-8"?>
<calcChain xmlns="http://schemas.openxmlformats.org/spreadsheetml/2006/main">
  <c r="H48" i="4" l="1"/>
  <c r="A46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G15" i="4"/>
  <c r="G33" i="4" s="1"/>
  <c r="H14" i="4"/>
  <c r="H13" i="4"/>
  <c r="H12" i="4"/>
  <c r="H11" i="4"/>
  <c r="H10" i="4"/>
  <c r="H9" i="4"/>
  <c r="H8" i="4"/>
  <c r="H7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H6" i="4"/>
  <c r="H33" i="4" l="1"/>
  <c r="G31" i="3"/>
  <c r="G8" i="3"/>
  <c r="F50" i="2"/>
  <c r="I38" i="2"/>
  <c r="H38" i="2"/>
  <c r="G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8" i="2" s="1"/>
  <c r="F58" i="2" s="1"/>
  <c r="F61" i="2" l="1"/>
</calcChain>
</file>

<file path=xl/sharedStrings.xml><?xml version="1.0" encoding="utf-8"?>
<sst xmlns="http://schemas.openxmlformats.org/spreadsheetml/2006/main" count="334" uniqueCount="97">
  <si>
    <t>Реестр финансирования субсидии за октябрь месяц</t>
  </si>
  <si>
    <t>п/н</t>
  </si>
  <si>
    <t>Наименование учреждения</t>
  </si>
  <si>
    <t>лицевой счет</t>
  </si>
  <si>
    <t>наименование субсидии</t>
  </si>
  <si>
    <t>код субсидии</t>
  </si>
  <si>
    <t>доп код</t>
  </si>
  <si>
    <t>УтверждПлан</t>
  </si>
  <si>
    <t>Сумма финансирования</t>
  </si>
  <si>
    <t>Остаток</t>
  </si>
  <si>
    <t>МБДОУ Балыктахский детский сад "Звездочка"</t>
  </si>
  <si>
    <t>субсидия на обеспечения выполнения муниципального задания дошкольного образования</t>
  </si>
  <si>
    <t>636 0000 0000 0000 00 130</t>
  </si>
  <si>
    <t xml:space="preserve">МБДОУ Батаринский детский сад "Кэскил" </t>
  </si>
  <si>
    <t>МБДОУ Бедиминский детский сад "Чуораанчык"</t>
  </si>
  <si>
    <t>МБДОУ Бютейдяхский ЦРР-детский сад "Чэчир"</t>
  </si>
  <si>
    <t xml:space="preserve">МБДОУ Елечейский детский сад "Кэнчээри" </t>
  </si>
  <si>
    <t>МБДОУ Жабыльский детский сад "Кэскил"</t>
  </si>
  <si>
    <t>МБДОУ Майинский детский сад "Чуораанчык"</t>
  </si>
  <si>
    <t>МБДОУ Майинский ЦРР "Мичил"</t>
  </si>
  <si>
    <t>МБДОУ Майинский ЦРР "Сардаана"</t>
  </si>
  <si>
    <t>МБДОУ Майинский детский сад "Кустук"</t>
  </si>
  <si>
    <t xml:space="preserve">МБДОУ Маттинский детский сад "Ньургуьун" </t>
  </si>
  <si>
    <t>МБДОУ Мегюренский детский сад "Туллукчаан"</t>
  </si>
  <si>
    <t>МБДОУ Морукский детский сад "Кунчээн"</t>
  </si>
  <si>
    <t xml:space="preserve">МБДОУ Н-Бестяхский детский сад "Сказка" </t>
  </si>
  <si>
    <t>МБДОУ Н-Бестяхский детскаий сад " Солнышко"</t>
  </si>
  <si>
    <t>МБДОУ Павловский ЦРР "Мичээр"</t>
  </si>
  <si>
    <t>МБДОУ Павловский детский сад "Лена"</t>
  </si>
  <si>
    <t>МБДОУ Табагинский детский сад "Кэскил"</t>
  </si>
  <si>
    <t xml:space="preserve">МБДОУ Техтюрский ЦРР-детский сад "Мичил" </t>
  </si>
  <si>
    <t>МБДОУ Томторский детский сад "Мичээрэ"</t>
  </si>
  <si>
    <t xml:space="preserve">МБДОУ Тыллыминский детский сад </t>
  </si>
  <si>
    <t xml:space="preserve">МБДОУ Тюнгюлюнский ЦРР "Олимпионик" </t>
  </si>
  <si>
    <t xml:space="preserve">МБДОУ Тюнгюлюнский ЦРР "Чэчир" </t>
  </si>
  <si>
    <t>МБДОУ Хаптагайский ЦРР "Хомусчаан"</t>
  </si>
  <si>
    <t>МБДОУ Харанский детский сад "Кэрэчээнэ"</t>
  </si>
  <si>
    <t xml:space="preserve">МБДОК Хоробутский детский сад "Кунчээн" </t>
  </si>
  <si>
    <t>МБДОУ Чуйинский детсад</t>
  </si>
  <si>
    <t>всего:</t>
  </si>
  <si>
    <t xml:space="preserve">        Начальник:                                                                Черкашина И.В.</t>
  </si>
  <si>
    <t xml:space="preserve">       Гл.бухгалтер:                                                              Сергеева В.А.</t>
  </si>
  <si>
    <t xml:space="preserve">      Начальник  ПЭО:                                                         Петрова Р.П.</t>
  </si>
  <si>
    <t>УтвержПлан</t>
  </si>
  <si>
    <t>МАДОУ Майинский ЦРР- детский сад"Кэнчээри"</t>
  </si>
  <si>
    <t>ФОТ</t>
  </si>
  <si>
    <t>наименование учреждения</t>
  </si>
  <si>
    <t>сумма финансирования (рубл)</t>
  </si>
  <si>
    <t>ПЛАН</t>
  </si>
  <si>
    <t>Аванс</t>
  </si>
  <si>
    <t>МБОУ Алтанская СОШ</t>
  </si>
  <si>
    <t>субсидия на обеспечения выполнения муниципального задания общего образования</t>
  </si>
  <si>
    <t>1203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</si>
  <si>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</si>
  <si>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</si>
  <si>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</si>
  <si>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</si>
  <si>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</si>
  <si>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</si>
  <si>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</si>
  <si>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</si>
  <si>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</si>
  <si>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</si>
  <si>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</si>
  <si>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</si>
  <si>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</si>
  <si>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</si>
  <si>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</si>
  <si>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</si>
  <si>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</si>
  <si>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</si>
  <si>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</si>
  <si>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</si>
  <si>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</si>
  <si>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</si>
  <si>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</si>
  <si>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</si>
  <si>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</si>
  <si>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</si>
  <si>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</si>
  <si>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</si>
  <si>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</si>
  <si>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начальная школа-сад</t>
  </si>
  <si>
    <t>МБОУ Хоробутская СОШ</t>
  </si>
  <si>
    <t>МБОУ Чемоикинская СОШ</t>
  </si>
  <si>
    <t>МБОУ Чуйинская СОШ</t>
  </si>
  <si>
    <t xml:space="preserve"> </t>
  </si>
  <si>
    <t>МАОУ Рассолодинская СОШ</t>
  </si>
  <si>
    <t>МБОУ ДОД Майинский центр дополнительного образования</t>
  </si>
  <si>
    <t>субсидия на обеспечения выполнения муниципального задания дополнительного  образования</t>
  </si>
  <si>
    <t>1204</t>
  </si>
  <si>
    <t>МБОУ  ДОД Майинский центр ППМС "Кэскил"</t>
  </si>
  <si>
    <t>МАОУ  ДОД Техтюрский центр дополнительного образования</t>
  </si>
  <si>
    <t>МАОУ "Майинский межшкольный учебно-производственный комбинат"</t>
  </si>
  <si>
    <t>всего</t>
  </si>
  <si>
    <t>МБОУ Майинский ЦРР -детский сад №1</t>
  </si>
  <si>
    <t>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</si>
</sst>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_р_."/>
    <numFmt numFmtId="166" formatCode="0.0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5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6" fontId="4" fillId="0" borderId="0" xfId="0" applyNumberFormat="1" applyFont="1"/>
    <xf numFmtId="0" fontId="2" fillId="0" borderId="0" xfId="1"/>
    <xf numFmtId="14" fontId="6" fillId="0" borderId="0" xfId="1" applyNumberFormat="1" applyFont="1" applyBorder="1" applyAlignment="1">
      <alignment horizontal="left"/>
    </xf>
    <xf numFmtId="0" fontId="2" fillId="0" borderId="0" xfId="1" applyBorder="1"/>
    <xf numFmtId="14" fontId="2" fillId="0" borderId="0" xfId="1" applyNumberForma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0" xfId="1" applyFont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49" fontId="8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 wrapText="1"/>
    </xf>
    <xf numFmtId="3" fontId="9" fillId="0" borderId="1" xfId="1" applyNumberFormat="1" applyFont="1" applyFill="1" applyBorder="1" applyAlignment="1">
      <alignment wrapText="1"/>
    </xf>
    <xf numFmtId="3" fontId="2" fillId="0" borderId="1" xfId="1" applyNumberFormat="1" applyFill="1" applyBorder="1"/>
    <xf numFmtId="0" fontId="10" fillId="0" borderId="0" xfId="1" applyFont="1"/>
    <xf numFmtId="0" fontId="11" fillId="0" borderId="1" xfId="1" applyFont="1" applyBorder="1" applyAlignment="1">
      <alignment wrapText="1"/>
    </xf>
    <xf numFmtId="0" fontId="8" fillId="0" borderId="1" xfId="1" applyFont="1" applyBorder="1"/>
    <xf numFmtId="0" fontId="8" fillId="0" borderId="0" xfId="1" applyFont="1"/>
    <xf numFmtId="0" fontId="7" fillId="0" borderId="1" xfId="1" applyFont="1" applyFill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2" fillId="0" borderId="0" xfId="1" applyFont="1"/>
    <xf numFmtId="0" fontId="12" fillId="0" borderId="1" xfId="1" applyFont="1" applyBorder="1"/>
    <xf numFmtId="0" fontId="13" fillId="0" borderId="1" xfId="1" applyFont="1" applyBorder="1" applyAlignment="1">
      <alignment wrapText="1"/>
    </xf>
    <xf numFmtId="3" fontId="13" fillId="0" borderId="1" xfId="1" applyNumberFormat="1" applyFont="1" applyFill="1" applyBorder="1" applyAlignment="1">
      <alignment wrapText="1"/>
    </xf>
    <xf numFmtId="3" fontId="12" fillId="0" borderId="1" xfId="1" applyNumberFormat="1" applyFont="1" applyFill="1" applyBorder="1"/>
    <xf numFmtId="0" fontId="6" fillId="0" borderId="0" xfId="1" applyFont="1" applyBorder="1"/>
    <xf numFmtId="167" fontId="6" fillId="0" borderId="0" xfId="1" applyNumberFormat="1" applyFont="1" applyFill="1" applyBorder="1"/>
    <xf numFmtId="0" fontId="2" fillId="0" borderId="0" xfId="1" applyAlignment="1">
      <alignment horizontal="center"/>
    </xf>
    <xf numFmtId="0" fontId="10" fillId="0" borderId="0" xfId="1" applyFont="1" applyFill="1" applyBorder="1" applyAlignment="1">
      <alignment horizontal="center"/>
    </xf>
    <xf numFmtId="14" fontId="2" fillId="0" borderId="0" xfId="1" applyNumberFormat="1"/>
    <xf numFmtId="0" fontId="2" fillId="0" borderId="1" xfId="1" applyBorder="1"/>
    <xf numFmtId="0" fontId="7" fillId="0" borderId="1" xfId="1" applyFont="1" applyFill="1" applyBorder="1"/>
    <xf numFmtId="0" fontId="8" fillId="0" borderId="1" xfId="1" applyFont="1" applyFill="1" applyBorder="1"/>
    <xf numFmtId="49" fontId="7" fillId="0" borderId="1" xfId="1" applyNumberFormat="1" applyFont="1" applyBorder="1" applyAlignment="1">
      <alignment horizontal="center"/>
    </xf>
    <xf numFmtId="3" fontId="9" fillId="0" borderId="1" xfId="1" applyNumberFormat="1" applyFont="1" applyFill="1" applyBorder="1"/>
    <xf numFmtId="167" fontId="6" fillId="0" borderId="0" xfId="1" applyNumberFormat="1" applyFont="1"/>
    <xf numFmtId="167" fontId="2" fillId="0" borderId="0" xfId="1" applyNumberFormat="1"/>
    <xf numFmtId="0" fontId="6" fillId="0" borderId="0" xfId="1" applyFont="1" applyBorder="1" applyAlignment="1">
      <alignment horizontal="center" wrapText="1"/>
    </xf>
    <xf numFmtId="0" fontId="10" fillId="0" borderId="0" xfId="1" applyFont="1" applyFill="1" applyBorder="1"/>
    <xf numFmtId="0" fontId="2" fillId="0" borderId="0" xfId="1" applyBorder="1" applyAlignment="1">
      <alignment wrapText="1"/>
    </xf>
    <xf numFmtId="49" fontId="2" fillId="0" borderId="0" xfId="1" applyNumberFormat="1" applyBorder="1" applyAlignment="1">
      <alignment horizontal="center"/>
    </xf>
    <xf numFmtId="167" fontId="10" fillId="0" borderId="0" xfId="1" applyNumberFormat="1" applyFont="1" applyFill="1" applyBorder="1"/>
    <xf numFmtId="167" fontId="2" fillId="0" borderId="0" xfId="1" applyNumberFormat="1" applyBorder="1"/>
    <xf numFmtId="4" fontId="6" fillId="2" borderId="0" xfId="1" applyNumberFormat="1" applyFont="1" applyFill="1" applyBorder="1"/>
    <xf numFmtId="0" fontId="10" fillId="0" borderId="0" xfId="1" applyFont="1" applyAlignment="1">
      <alignment horizontal="center"/>
    </xf>
    <xf numFmtId="14" fontId="6" fillId="0" borderId="0" xfId="1" applyNumberFormat="1" applyFont="1" applyAlignment="1">
      <alignment horizontal="left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" xfId="1" applyFont="1" applyBorder="1" applyAlignment="1">
      <alignment horizontal="center" wrapText="1"/>
    </xf>
    <xf numFmtId="3" fontId="9" fillId="0" borderId="1" xfId="1" applyNumberFormat="1" applyFont="1" applyBorder="1"/>
    <xf numFmtId="0" fontId="13" fillId="0" borderId="1" xfId="1" applyFont="1" applyBorder="1"/>
    <xf numFmtId="4" fontId="13" fillId="0" borderId="1" xfId="1" applyNumberFormat="1" applyFont="1" applyBorder="1"/>
    <xf numFmtId="0" fontId="12" fillId="0" borderId="0" xfId="1" applyFont="1" applyBorder="1"/>
    <xf numFmtId="4" fontId="12" fillId="0" borderId="0" xfId="1" applyNumberFormat="1" applyFont="1" applyBorder="1"/>
    <xf numFmtId="4" fontId="6" fillId="0" borderId="0" xfId="1" applyNumberFormat="1" applyFont="1" applyBorder="1"/>
    <xf numFmtId="14" fontId="12" fillId="0" borderId="0" xfId="1" applyNumberFormat="1" applyFont="1"/>
    <xf numFmtId="3" fontId="2" fillId="0" borderId="1" xfId="1" applyNumberFormat="1" applyBorder="1"/>
    <xf numFmtId="4" fontId="12" fillId="0" borderId="1" xfId="1" applyNumberFormat="1" applyFont="1" applyBorder="1"/>
    <xf numFmtId="4" fontId="10" fillId="0" borderId="0" xfId="1" applyNumberFormat="1" applyFont="1"/>
    <xf numFmtId="0" fontId="10" fillId="0" borderId="0" xfId="1" applyFont="1" applyBorder="1"/>
    <xf numFmtId="0" fontId="3" fillId="0" borderId="0" xfId="0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2"/>
    <xf numFmtId="14" fontId="6" fillId="0" borderId="0" xfId="2" applyNumberFormat="1" applyFont="1" applyAlignment="1">
      <alignment horizontal="left"/>
    </xf>
    <xf numFmtId="14" fontId="1" fillId="0" borderId="0" xfId="2" applyNumberFormat="1" applyAlignment="1">
      <alignment horizontal="left"/>
    </xf>
    <xf numFmtId="14" fontId="1" fillId="0" borderId="0" xfId="2" applyNumberFormat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166" fontId="15" fillId="0" borderId="1" xfId="2" applyNumberFormat="1" applyFont="1" applyBorder="1" applyAlignment="1">
      <alignment horizontal="left" wrapText="1"/>
    </xf>
    <xf numFmtId="0" fontId="15" fillId="0" borderId="1" xfId="2" applyNumberFormat="1" applyFont="1" applyBorder="1" applyAlignment="1">
      <alignment horizontal="center"/>
    </xf>
    <xf numFmtId="0" fontId="16" fillId="0" borderId="1" xfId="2" applyFont="1" applyBorder="1" applyAlignment="1">
      <alignment wrapText="1"/>
    </xf>
    <xf numFmtId="49" fontId="1" fillId="0" borderId="1" xfId="2" applyNumberForma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4" fontId="17" fillId="0" borderId="2" xfId="2" applyNumberFormat="1" applyFont="1" applyFill="1" applyBorder="1" applyAlignment="1">
      <alignment horizontal="right" shrinkToFit="1"/>
    </xf>
    <xf numFmtId="0" fontId="10" fillId="0" borderId="0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18" fillId="0" borderId="0" xfId="2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topLeftCell="A37" workbookViewId="0">
      <selection activeCell="M7" sqref="M7"/>
    </sheetView>
  </sheetViews>
  <sheetFormatPr defaultRowHeight="13.2" x14ac:dyDescent="0.25"/>
  <cols>
    <col min="1" max="1" width="3.77734375" style="3" bestFit="1" customWidth="1"/>
    <col min="2" max="2" width="22.88671875" style="3" customWidth="1"/>
    <col min="3" max="3" width="12.5546875" style="3" customWidth="1"/>
    <col min="4" max="4" width="29.5546875" style="3" customWidth="1"/>
    <col min="5" max="5" width="23.5546875" style="3" customWidth="1"/>
    <col min="6" max="6" width="8.88671875" style="3" customWidth="1"/>
    <col min="7" max="7" width="13.33203125" style="3" hidden="1" customWidth="1"/>
    <col min="8" max="8" width="14.21875" style="3" customWidth="1"/>
    <col min="9" max="9" width="10" style="2" bestFit="1" customWidth="1"/>
    <col min="10" max="16384" width="8.88671875" style="2"/>
  </cols>
  <sheetData>
    <row r="2" spans="1:10" x14ac:dyDescent="0.25">
      <c r="A2" s="93" t="s">
        <v>0</v>
      </c>
      <c r="B2" s="93"/>
      <c r="C2" s="93"/>
      <c r="D2" s="93"/>
      <c r="E2" s="93"/>
      <c r="F2" s="93"/>
      <c r="G2" s="93"/>
      <c r="H2" s="1"/>
    </row>
    <row r="3" spans="1:10" x14ac:dyDescent="0.25">
      <c r="B3" s="4"/>
    </row>
    <row r="4" spans="1:10" x14ac:dyDescent="0.25">
      <c r="H4" s="4">
        <v>43025</v>
      </c>
      <c r="I4" s="6">
        <v>43025</v>
      </c>
    </row>
    <row r="5" spans="1:10" ht="39.6" x14ac:dyDescent="0.25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2" t="s">
        <v>9</v>
      </c>
    </row>
    <row r="6" spans="1:10" ht="39.6" x14ac:dyDescent="0.25">
      <c r="A6" s="11">
        <v>1</v>
      </c>
      <c r="B6" s="12" t="s">
        <v>10</v>
      </c>
      <c r="C6" s="13">
        <v>20636015010</v>
      </c>
      <c r="D6" s="14" t="s">
        <v>11</v>
      </c>
      <c r="E6" s="15" t="s">
        <v>12</v>
      </c>
      <c r="F6" s="16">
        <v>1202</v>
      </c>
      <c r="G6" s="17">
        <v>549850</v>
      </c>
      <c r="H6" s="17">
        <f>IF(J6&gt;I6,(J6-I6)/2,0)</f>
        <v>0</v>
      </c>
      <c r="I6" s="2">
        <v>649545.53</v>
      </c>
      <c r="J6" s="2">
        <v>165767</v>
      </c>
    </row>
    <row r="7" spans="1:10" ht="39.6" x14ac:dyDescent="0.25">
      <c r="A7" s="11">
        <f>A6+1</f>
        <v>2</v>
      </c>
      <c r="B7" s="12" t="s">
        <v>13</v>
      </c>
      <c r="C7" s="13">
        <v>20636015071</v>
      </c>
      <c r="D7" s="14" t="s">
        <v>11</v>
      </c>
      <c r="E7" s="15" t="s">
        <v>12</v>
      </c>
      <c r="F7" s="16">
        <v>1202</v>
      </c>
      <c r="G7" s="17">
        <v>493209</v>
      </c>
      <c r="H7" s="17">
        <f t="shared" ref="H7:H32" si="0">IF(J7&gt;I7,(J7-I7)/2,0)</f>
        <v>0</v>
      </c>
      <c r="I7" s="2">
        <v>214650.54</v>
      </c>
      <c r="J7" s="2">
        <v>104048</v>
      </c>
    </row>
    <row r="8" spans="1:10" ht="39.6" x14ac:dyDescent="0.25">
      <c r="A8" s="11">
        <f t="shared" ref="A8:A32" si="1">A7+1</f>
        <v>3</v>
      </c>
      <c r="B8" s="12" t="s">
        <v>14</v>
      </c>
      <c r="C8" s="13">
        <v>20636015042</v>
      </c>
      <c r="D8" s="14" t="s">
        <v>11</v>
      </c>
      <c r="E8" s="15" t="s">
        <v>12</v>
      </c>
      <c r="F8" s="16">
        <v>1202</v>
      </c>
      <c r="G8" s="17">
        <v>444741</v>
      </c>
      <c r="H8" s="17">
        <f t="shared" si="0"/>
        <v>0</v>
      </c>
      <c r="I8" s="2">
        <v>288347.81</v>
      </c>
      <c r="J8" s="2">
        <v>127103</v>
      </c>
    </row>
    <row r="9" spans="1:10" ht="39.6" x14ac:dyDescent="0.25">
      <c r="A9" s="11">
        <f t="shared" si="1"/>
        <v>4</v>
      </c>
      <c r="B9" s="12" t="s">
        <v>15</v>
      </c>
      <c r="C9" s="13">
        <v>20636015064</v>
      </c>
      <c r="D9" s="14" t="s">
        <v>11</v>
      </c>
      <c r="E9" s="15" t="s">
        <v>12</v>
      </c>
      <c r="F9" s="16">
        <v>1202</v>
      </c>
      <c r="G9" s="17">
        <v>578911</v>
      </c>
      <c r="H9" s="17">
        <f>ROUND(IF(J9&gt;I9,(J9-I9)/2,0),0)</f>
        <v>65715</v>
      </c>
      <c r="I9" s="2">
        <v>0</v>
      </c>
      <c r="J9" s="2">
        <v>131429</v>
      </c>
    </row>
    <row r="10" spans="1:10" ht="39.6" x14ac:dyDescent="0.25">
      <c r="A10" s="11">
        <f t="shared" si="1"/>
        <v>5</v>
      </c>
      <c r="B10" s="12" t="s">
        <v>16</v>
      </c>
      <c r="C10" s="13">
        <v>20636015069</v>
      </c>
      <c r="D10" s="14" t="s">
        <v>11</v>
      </c>
      <c r="E10" s="15" t="s">
        <v>12</v>
      </c>
      <c r="F10" s="16">
        <v>1202</v>
      </c>
      <c r="G10" s="17">
        <v>369519</v>
      </c>
      <c r="H10" s="17">
        <f t="shared" ref="H10:H32" si="2">ROUND(IF(J10&gt;I10,(J10-I10)/2,0),0)</f>
        <v>44052</v>
      </c>
      <c r="I10" s="2">
        <v>0</v>
      </c>
      <c r="J10" s="2">
        <v>88103</v>
      </c>
    </row>
    <row r="11" spans="1:10" ht="39.6" x14ac:dyDescent="0.25">
      <c r="A11" s="11">
        <f t="shared" si="1"/>
        <v>6</v>
      </c>
      <c r="B11" s="12" t="s">
        <v>17</v>
      </c>
      <c r="C11" s="13">
        <v>20636015020</v>
      </c>
      <c r="D11" s="14" t="s">
        <v>11</v>
      </c>
      <c r="E11" s="15" t="s">
        <v>12</v>
      </c>
      <c r="F11" s="16">
        <v>1202</v>
      </c>
      <c r="G11" s="17">
        <v>428532</v>
      </c>
      <c r="H11" s="17">
        <f t="shared" si="2"/>
        <v>49286</v>
      </c>
      <c r="I11" s="2">
        <v>0</v>
      </c>
      <c r="J11" s="2">
        <v>98572</v>
      </c>
    </row>
    <row r="12" spans="1:10" ht="39.6" x14ac:dyDescent="0.25">
      <c r="A12" s="11">
        <f t="shared" si="1"/>
        <v>7</v>
      </c>
      <c r="B12" s="12" t="s">
        <v>18</v>
      </c>
      <c r="C12" s="13">
        <v>20636015062</v>
      </c>
      <c r="D12" s="14" t="s">
        <v>11</v>
      </c>
      <c r="E12" s="15" t="s">
        <v>12</v>
      </c>
      <c r="F12" s="16">
        <v>1202</v>
      </c>
      <c r="G12" s="17">
        <v>422426</v>
      </c>
      <c r="H12" s="17">
        <f t="shared" si="2"/>
        <v>82802</v>
      </c>
      <c r="I12" s="2">
        <v>432.16</v>
      </c>
      <c r="J12" s="2">
        <v>166037</v>
      </c>
    </row>
    <row r="13" spans="1:10" ht="39.6" x14ac:dyDescent="0.25">
      <c r="A13" s="11">
        <f t="shared" si="1"/>
        <v>8</v>
      </c>
      <c r="B13" s="12" t="s">
        <v>19</v>
      </c>
      <c r="C13" s="13">
        <v>20636015060</v>
      </c>
      <c r="D13" s="14" t="s">
        <v>11</v>
      </c>
      <c r="E13" s="15" t="s">
        <v>12</v>
      </c>
      <c r="F13" s="16">
        <v>1202</v>
      </c>
      <c r="G13" s="17">
        <v>1125270</v>
      </c>
      <c r="H13" s="17">
        <f t="shared" si="2"/>
        <v>180270</v>
      </c>
      <c r="I13" s="2">
        <v>32.06</v>
      </c>
      <c r="J13" s="2">
        <v>360572</v>
      </c>
    </row>
    <row r="14" spans="1:10" ht="39.6" x14ac:dyDescent="0.25">
      <c r="A14" s="11">
        <f t="shared" si="1"/>
        <v>9</v>
      </c>
      <c r="B14" s="12" t="s">
        <v>20</v>
      </c>
      <c r="C14" s="13">
        <v>20636015059</v>
      </c>
      <c r="D14" s="14" t="s">
        <v>11</v>
      </c>
      <c r="E14" s="15" t="s">
        <v>12</v>
      </c>
      <c r="F14" s="16">
        <v>1202</v>
      </c>
      <c r="G14" s="17">
        <v>779630</v>
      </c>
      <c r="H14" s="17">
        <f t="shared" si="2"/>
        <v>135581</v>
      </c>
      <c r="I14" s="2">
        <v>25314.33</v>
      </c>
      <c r="J14" s="2">
        <v>296476</v>
      </c>
    </row>
    <row r="15" spans="1:10" ht="39.6" x14ac:dyDescent="0.25">
      <c r="A15" s="11">
        <f t="shared" si="1"/>
        <v>10</v>
      </c>
      <c r="B15" s="12" t="s">
        <v>21</v>
      </c>
      <c r="C15" s="13">
        <v>20636015058</v>
      </c>
      <c r="D15" s="14" t="s">
        <v>11</v>
      </c>
      <c r="E15" s="15" t="s">
        <v>12</v>
      </c>
      <c r="F15" s="16">
        <v>1202</v>
      </c>
      <c r="G15" s="17">
        <f>1248821-705774</f>
        <v>543047</v>
      </c>
      <c r="H15" s="17">
        <f t="shared" si="2"/>
        <v>323064</v>
      </c>
      <c r="I15" s="2">
        <v>260224.07</v>
      </c>
      <c r="J15" s="2">
        <v>906353</v>
      </c>
    </row>
    <row r="16" spans="1:10" ht="39.6" x14ac:dyDescent="0.25">
      <c r="A16" s="11">
        <f t="shared" si="1"/>
        <v>11</v>
      </c>
      <c r="B16" s="12" t="s">
        <v>22</v>
      </c>
      <c r="C16" s="13">
        <v>20636015037</v>
      </c>
      <c r="D16" s="14" t="s">
        <v>11</v>
      </c>
      <c r="E16" s="15" t="s">
        <v>12</v>
      </c>
      <c r="F16" s="16">
        <v>1202</v>
      </c>
      <c r="G16" s="17">
        <v>782118</v>
      </c>
      <c r="H16" s="17">
        <f t="shared" si="2"/>
        <v>5129</v>
      </c>
      <c r="I16" s="2">
        <v>139961.57999999999</v>
      </c>
      <c r="J16" s="2">
        <v>150220</v>
      </c>
    </row>
    <row r="17" spans="1:10" ht="39.6" x14ac:dyDescent="0.25">
      <c r="A17" s="11">
        <f t="shared" si="1"/>
        <v>12</v>
      </c>
      <c r="B17" s="12" t="s">
        <v>23</v>
      </c>
      <c r="C17" s="13">
        <v>20636015073</v>
      </c>
      <c r="D17" s="14" t="s">
        <v>11</v>
      </c>
      <c r="E17" s="15" t="s">
        <v>12</v>
      </c>
      <c r="F17" s="16">
        <v>1202</v>
      </c>
      <c r="G17" s="17">
        <v>297888</v>
      </c>
      <c r="H17" s="17">
        <f t="shared" si="2"/>
        <v>0</v>
      </c>
      <c r="I17" s="2">
        <v>684184.09</v>
      </c>
      <c r="J17" s="2">
        <v>91426</v>
      </c>
    </row>
    <row r="18" spans="1:10" ht="39.6" x14ac:dyDescent="0.25">
      <c r="A18" s="11">
        <f t="shared" si="1"/>
        <v>13</v>
      </c>
      <c r="B18" s="12" t="s">
        <v>24</v>
      </c>
      <c r="C18" s="13">
        <v>20636015053</v>
      </c>
      <c r="D18" s="14" t="s">
        <v>11</v>
      </c>
      <c r="E18" s="15" t="s">
        <v>12</v>
      </c>
      <c r="F18" s="16">
        <v>1202</v>
      </c>
      <c r="G18" s="17">
        <v>262432</v>
      </c>
      <c r="H18" s="17">
        <f t="shared" si="2"/>
        <v>33612</v>
      </c>
      <c r="I18" s="2">
        <v>17986.16</v>
      </c>
      <c r="J18" s="2">
        <v>85210</v>
      </c>
    </row>
    <row r="19" spans="1:10" ht="39.6" x14ac:dyDescent="0.25">
      <c r="A19" s="11">
        <f t="shared" si="1"/>
        <v>14</v>
      </c>
      <c r="B19" s="12" t="s">
        <v>25</v>
      </c>
      <c r="C19" s="13">
        <v>20636015078</v>
      </c>
      <c r="D19" s="14" t="s">
        <v>11</v>
      </c>
      <c r="E19" s="15" t="s">
        <v>12</v>
      </c>
      <c r="F19" s="16">
        <v>1202</v>
      </c>
      <c r="G19" s="17">
        <v>774924</v>
      </c>
      <c r="H19" s="17">
        <f t="shared" si="2"/>
        <v>117738</v>
      </c>
      <c r="I19" s="2">
        <v>0.55000000000000004</v>
      </c>
      <c r="J19" s="2">
        <v>235477</v>
      </c>
    </row>
    <row r="20" spans="1:10" ht="39.6" x14ac:dyDescent="0.25">
      <c r="A20" s="11">
        <f t="shared" si="1"/>
        <v>15</v>
      </c>
      <c r="B20" s="12" t="s">
        <v>26</v>
      </c>
      <c r="C20" s="18">
        <v>20636015022</v>
      </c>
      <c r="D20" s="14" t="s">
        <v>11</v>
      </c>
      <c r="E20" s="15" t="s">
        <v>12</v>
      </c>
      <c r="F20" s="16">
        <v>1202</v>
      </c>
      <c r="G20" s="17">
        <v>886289</v>
      </c>
      <c r="H20" s="17">
        <f t="shared" si="2"/>
        <v>14959</v>
      </c>
      <c r="I20" s="2">
        <v>265797.43</v>
      </c>
      <c r="J20" s="2">
        <v>295716</v>
      </c>
    </row>
    <row r="21" spans="1:10" ht="39.6" x14ac:dyDescent="0.25">
      <c r="A21" s="11">
        <f t="shared" si="1"/>
        <v>16</v>
      </c>
      <c r="B21" s="12" t="s">
        <v>27</v>
      </c>
      <c r="C21" s="13">
        <v>20636015013</v>
      </c>
      <c r="D21" s="14" t="s">
        <v>11</v>
      </c>
      <c r="E21" s="15" t="s">
        <v>12</v>
      </c>
      <c r="F21" s="16">
        <v>1202</v>
      </c>
      <c r="G21" s="17">
        <v>987971</v>
      </c>
      <c r="H21" s="17">
        <f t="shared" si="2"/>
        <v>134733</v>
      </c>
      <c r="I21" s="2">
        <v>0</v>
      </c>
      <c r="J21" s="2">
        <v>269465</v>
      </c>
    </row>
    <row r="22" spans="1:10" ht="39.6" x14ac:dyDescent="0.25">
      <c r="A22" s="11">
        <f t="shared" si="1"/>
        <v>17</v>
      </c>
      <c r="B22" s="12" t="s">
        <v>28</v>
      </c>
      <c r="C22" s="13">
        <v>20636015012</v>
      </c>
      <c r="D22" s="14" t="s">
        <v>11</v>
      </c>
      <c r="E22" s="15" t="s">
        <v>12</v>
      </c>
      <c r="F22" s="16">
        <v>1202</v>
      </c>
      <c r="G22" s="17">
        <v>386764</v>
      </c>
      <c r="H22" s="17">
        <f t="shared" si="2"/>
        <v>72308</v>
      </c>
      <c r="I22" s="2">
        <v>0</v>
      </c>
      <c r="J22" s="2">
        <v>144615</v>
      </c>
    </row>
    <row r="23" spans="1:10" ht="39.6" x14ac:dyDescent="0.25">
      <c r="A23" s="11">
        <f t="shared" si="1"/>
        <v>18</v>
      </c>
      <c r="B23" s="12" t="s">
        <v>29</v>
      </c>
      <c r="C23" s="13">
        <v>20636015044</v>
      </c>
      <c r="D23" s="14" t="s">
        <v>11</v>
      </c>
      <c r="E23" s="15" t="s">
        <v>12</v>
      </c>
      <c r="F23" s="16">
        <v>1202</v>
      </c>
      <c r="G23" s="17">
        <v>464672</v>
      </c>
      <c r="H23" s="17">
        <f t="shared" si="2"/>
        <v>55858</v>
      </c>
      <c r="I23" s="2">
        <v>0</v>
      </c>
      <c r="J23" s="2">
        <v>111715</v>
      </c>
    </row>
    <row r="24" spans="1:10" ht="39.6" x14ac:dyDescent="0.25">
      <c r="A24" s="11">
        <f t="shared" si="1"/>
        <v>19</v>
      </c>
      <c r="B24" s="12" t="s">
        <v>30</v>
      </c>
      <c r="C24" s="13">
        <v>20636015038</v>
      </c>
      <c r="D24" s="14" t="s">
        <v>11</v>
      </c>
      <c r="E24" s="15" t="s">
        <v>12</v>
      </c>
      <c r="F24" s="16">
        <v>1202</v>
      </c>
      <c r="G24" s="17">
        <v>481639</v>
      </c>
      <c r="H24" s="17">
        <f t="shared" si="2"/>
        <v>54056</v>
      </c>
      <c r="I24" s="2">
        <v>20044.5</v>
      </c>
      <c r="J24" s="2">
        <v>128157</v>
      </c>
    </row>
    <row r="25" spans="1:10" ht="39.6" x14ac:dyDescent="0.25">
      <c r="A25" s="11">
        <f t="shared" si="1"/>
        <v>20</v>
      </c>
      <c r="B25" s="12" t="s">
        <v>31</v>
      </c>
      <c r="C25" s="13">
        <v>20636015016</v>
      </c>
      <c r="D25" s="14" t="s">
        <v>11</v>
      </c>
      <c r="E25" s="15" t="s">
        <v>12</v>
      </c>
      <c r="F25" s="16">
        <v>1202</v>
      </c>
      <c r="G25" s="17">
        <v>328083</v>
      </c>
      <c r="H25" s="17">
        <f t="shared" si="2"/>
        <v>2554</v>
      </c>
      <c r="I25" s="2">
        <v>99679.74</v>
      </c>
      <c r="J25" s="2">
        <v>104788</v>
      </c>
    </row>
    <row r="26" spans="1:10" ht="39.6" x14ac:dyDescent="0.25">
      <c r="A26" s="11">
        <f t="shared" si="1"/>
        <v>21</v>
      </c>
      <c r="B26" s="12" t="s">
        <v>32</v>
      </c>
      <c r="C26" s="13">
        <v>20636015032</v>
      </c>
      <c r="D26" s="14" t="s">
        <v>11</v>
      </c>
      <c r="E26" s="15" t="s">
        <v>12</v>
      </c>
      <c r="F26" s="16">
        <v>1202</v>
      </c>
      <c r="G26" s="17">
        <v>362527</v>
      </c>
      <c r="H26" s="17">
        <f t="shared" si="2"/>
        <v>0</v>
      </c>
      <c r="I26" s="2">
        <v>209423.54</v>
      </c>
      <c r="J26" s="2">
        <v>110264</v>
      </c>
    </row>
    <row r="27" spans="1:10" ht="39.6" x14ac:dyDescent="0.25">
      <c r="A27" s="11">
        <f t="shared" si="1"/>
        <v>22</v>
      </c>
      <c r="B27" s="12" t="s">
        <v>33</v>
      </c>
      <c r="C27" s="13">
        <v>20636015006</v>
      </c>
      <c r="D27" s="14" t="s">
        <v>11</v>
      </c>
      <c r="E27" s="15" t="s">
        <v>12</v>
      </c>
      <c r="F27" s="16">
        <v>1202</v>
      </c>
      <c r="G27" s="17">
        <v>542555</v>
      </c>
      <c r="H27" s="17">
        <f t="shared" si="2"/>
        <v>87961</v>
      </c>
      <c r="I27" s="2">
        <v>56.74</v>
      </c>
      <c r="J27" s="2">
        <v>175979</v>
      </c>
    </row>
    <row r="28" spans="1:10" ht="39.6" x14ac:dyDescent="0.25">
      <c r="A28" s="11">
        <f t="shared" si="1"/>
        <v>23</v>
      </c>
      <c r="B28" s="12" t="s">
        <v>34</v>
      </c>
      <c r="C28" s="13">
        <v>20636015007</v>
      </c>
      <c r="D28" s="14" t="s">
        <v>11</v>
      </c>
      <c r="E28" s="15" t="s">
        <v>12</v>
      </c>
      <c r="F28" s="16">
        <v>1202</v>
      </c>
      <c r="G28" s="17">
        <v>412955</v>
      </c>
      <c r="H28" s="17">
        <f t="shared" si="2"/>
        <v>76995</v>
      </c>
      <c r="I28" s="2">
        <v>83.05</v>
      </c>
      <c r="J28" s="2">
        <v>154074</v>
      </c>
    </row>
    <row r="29" spans="1:10" ht="39.6" x14ac:dyDescent="0.25">
      <c r="A29" s="11">
        <f t="shared" si="1"/>
        <v>24</v>
      </c>
      <c r="B29" s="12" t="s">
        <v>35</v>
      </c>
      <c r="C29" s="13">
        <v>20636015026</v>
      </c>
      <c r="D29" s="14" t="s">
        <v>11</v>
      </c>
      <c r="E29" s="15" t="s">
        <v>12</v>
      </c>
      <c r="F29" s="16">
        <v>1202</v>
      </c>
      <c r="G29" s="17">
        <v>689169</v>
      </c>
      <c r="H29" s="17">
        <f t="shared" si="2"/>
        <v>90293</v>
      </c>
      <c r="I29" s="2">
        <v>0</v>
      </c>
      <c r="J29" s="2">
        <v>180585</v>
      </c>
    </row>
    <row r="30" spans="1:10" ht="39.6" x14ac:dyDescent="0.25">
      <c r="A30" s="11">
        <f t="shared" si="1"/>
        <v>25</v>
      </c>
      <c r="B30" s="12" t="s">
        <v>36</v>
      </c>
      <c r="C30" s="13">
        <v>20636015049</v>
      </c>
      <c r="D30" s="14" t="s">
        <v>11</v>
      </c>
      <c r="E30" s="15" t="s">
        <v>12</v>
      </c>
      <c r="F30" s="16">
        <v>1202</v>
      </c>
      <c r="G30" s="17">
        <v>642645</v>
      </c>
      <c r="H30" s="17">
        <f t="shared" si="2"/>
        <v>76443</v>
      </c>
      <c r="I30" s="2">
        <v>447.98</v>
      </c>
      <c r="J30" s="2">
        <v>153334</v>
      </c>
    </row>
    <row r="31" spans="1:10" ht="39.6" x14ac:dyDescent="0.25">
      <c r="A31" s="11">
        <f t="shared" si="1"/>
        <v>26</v>
      </c>
      <c r="B31" s="12" t="s">
        <v>37</v>
      </c>
      <c r="C31" s="13">
        <v>20636015047</v>
      </c>
      <c r="D31" s="14" t="s">
        <v>11</v>
      </c>
      <c r="E31" s="15" t="s">
        <v>12</v>
      </c>
      <c r="F31" s="16">
        <v>1202</v>
      </c>
      <c r="G31" s="17">
        <v>418280</v>
      </c>
      <c r="H31" s="17">
        <f t="shared" si="2"/>
        <v>0</v>
      </c>
      <c r="I31" s="2">
        <v>154115.12</v>
      </c>
      <c r="J31" s="2">
        <v>151336</v>
      </c>
    </row>
    <row r="32" spans="1:10" ht="39.6" x14ac:dyDescent="0.25">
      <c r="A32" s="11">
        <f t="shared" si="1"/>
        <v>27</v>
      </c>
      <c r="B32" s="12" t="s">
        <v>38</v>
      </c>
      <c r="C32" s="13">
        <v>20636015040</v>
      </c>
      <c r="D32" s="14" t="s">
        <v>11</v>
      </c>
      <c r="E32" s="15" t="s">
        <v>12</v>
      </c>
      <c r="F32" s="16">
        <v>1202</v>
      </c>
      <c r="G32" s="17">
        <v>282436</v>
      </c>
      <c r="H32" s="17">
        <f t="shared" si="2"/>
        <v>70000</v>
      </c>
      <c r="I32" s="2">
        <v>0</v>
      </c>
      <c r="J32" s="2">
        <v>140000</v>
      </c>
    </row>
    <row r="33" spans="1:8" x14ac:dyDescent="0.25">
      <c r="A33" s="7"/>
      <c r="B33" s="19" t="s">
        <v>39</v>
      </c>
      <c r="C33" s="7"/>
      <c r="D33" s="7"/>
      <c r="E33" s="7"/>
      <c r="F33" s="7"/>
      <c r="G33" s="20">
        <f t="shared" ref="G33:H33" si="3">SUM(G6:G32)</f>
        <v>14738482</v>
      </c>
      <c r="H33" s="20">
        <f t="shared" si="3"/>
        <v>1773409</v>
      </c>
    </row>
    <row r="34" spans="1:8" x14ac:dyDescent="0.25">
      <c r="A34" s="21"/>
      <c r="B34" s="22"/>
      <c r="C34" s="21"/>
      <c r="D34" s="21"/>
      <c r="E34" s="21"/>
      <c r="F34" s="21"/>
      <c r="G34" s="23"/>
    </row>
    <row r="35" spans="1:8" x14ac:dyDescent="0.25">
      <c r="A35" s="21"/>
      <c r="B35" s="22"/>
      <c r="C35" s="24"/>
      <c r="D35" s="25" t="s">
        <v>40</v>
      </c>
      <c r="E35" s="25"/>
      <c r="F35" s="21"/>
      <c r="G35" s="23"/>
      <c r="H35" s="26"/>
    </row>
    <row r="36" spans="1:8" x14ac:dyDescent="0.25">
      <c r="A36" s="21"/>
      <c r="B36" s="22"/>
      <c r="C36" s="24"/>
      <c r="D36" s="25"/>
      <c r="E36" s="25"/>
      <c r="F36" s="21"/>
      <c r="G36" s="23"/>
      <c r="H36" s="26"/>
    </row>
    <row r="37" spans="1:8" x14ac:dyDescent="0.25">
      <c r="A37" s="21"/>
      <c r="B37" s="22"/>
      <c r="C37" s="25"/>
      <c r="D37" s="25"/>
      <c r="E37" s="25"/>
      <c r="F37" s="21"/>
      <c r="G37" s="23"/>
      <c r="H37" s="26"/>
    </row>
    <row r="38" spans="1:8" x14ac:dyDescent="0.25">
      <c r="A38" s="21"/>
      <c r="B38" s="22"/>
      <c r="C38" s="24"/>
      <c r="D38" s="25" t="s">
        <v>41</v>
      </c>
      <c r="E38" s="25"/>
      <c r="F38" s="21"/>
      <c r="G38" s="23"/>
      <c r="H38" s="26"/>
    </row>
    <row r="39" spans="1:8" x14ac:dyDescent="0.25">
      <c r="A39" s="21"/>
      <c r="B39" s="22"/>
      <c r="C39" s="24"/>
      <c r="D39" s="25"/>
      <c r="E39" s="25"/>
      <c r="F39" s="21"/>
      <c r="G39" s="23"/>
      <c r="H39" s="26"/>
    </row>
    <row r="40" spans="1:8" x14ac:dyDescent="0.25">
      <c r="A40" s="21"/>
      <c r="B40" s="22"/>
      <c r="C40" s="24"/>
      <c r="D40" s="25"/>
      <c r="E40" s="25"/>
      <c r="F40" s="21"/>
      <c r="G40" s="23"/>
      <c r="H40" s="26"/>
    </row>
    <row r="41" spans="1:8" x14ac:dyDescent="0.25">
      <c r="A41" s="21"/>
      <c r="B41" s="22"/>
      <c r="C41" s="25"/>
      <c r="D41" s="25" t="s">
        <v>42</v>
      </c>
      <c r="E41" s="25"/>
      <c r="F41" s="21"/>
      <c r="G41" s="23"/>
      <c r="H41" s="26"/>
    </row>
    <row r="42" spans="1:8" x14ac:dyDescent="0.25">
      <c r="B42" s="26"/>
      <c r="C42" s="25"/>
      <c r="D42" s="25"/>
      <c r="E42" s="25"/>
      <c r="H42" s="26"/>
    </row>
    <row r="43" spans="1:8" x14ac:dyDescent="0.25">
      <c r="B43" s="26"/>
      <c r="C43" s="26"/>
      <c r="D43" s="26"/>
      <c r="E43" s="25"/>
      <c r="H43" s="26"/>
    </row>
    <row r="44" spans="1:8" x14ac:dyDescent="0.25">
      <c r="B44" s="26"/>
    </row>
    <row r="45" spans="1:8" x14ac:dyDescent="0.25">
      <c r="B45" s="26"/>
    </row>
    <row r="46" spans="1:8" x14ac:dyDescent="0.25">
      <c r="A46" s="93" t="str">
        <f>A2</f>
        <v>Реестр финансирования субсидии за октябрь месяц</v>
      </c>
      <c r="B46" s="93"/>
      <c r="C46" s="93"/>
      <c r="D46" s="93"/>
      <c r="E46" s="93"/>
      <c r="F46" s="93"/>
      <c r="G46" s="93"/>
    </row>
    <row r="47" spans="1:8" x14ac:dyDescent="0.25">
      <c r="A47" s="93"/>
      <c r="B47" s="93"/>
      <c r="C47" s="93"/>
      <c r="D47" s="93"/>
      <c r="E47" s="93"/>
      <c r="F47" s="93"/>
      <c r="G47" s="93"/>
    </row>
    <row r="48" spans="1:8" x14ac:dyDescent="0.25">
      <c r="A48" s="27"/>
      <c r="B48" s="4"/>
      <c r="H48" s="5">
        <f>H4</f>
        <v>43025</v>
      </c>
    </row>
    <row r="49" spans="1:10" ht="39.6" x14ac:dyDescent="0.25">
      <c r="A49" s="7" t="s">
        <v>1</v>
      </c>
      <c r="B49" s="8" t="s">
        <v>2</v>
      </c>
      <c r="C49" s="9" t="s">
        <v>3</v>
      </c>
      <c r="D49" s="10" t="s">
        <v>4</v>
      </c>
      <c r="E49" s="10" t="s">
        <v>5</v>
      </c>
      <c r="F49" s="10" t="s">
        <v>6</v>
      </c>
      <c r="G49" s="28" t="s">
        <v>43</v>
      </c>
      <c r="H49" s="10" t="s">
        <v>8</v>
      </c>
    </row>
    <row r="50" spans="1:10" ht="39.6" x14ac:dyDescent="0.25">
      <c r="A50" s="11">
        <v>1</v>
      </c>
      <c r="B50" s="29" t="s">
        <v>44</v>
      </c>
      <c r="C50" s="11"/>
      <c r="D50" s="14" t="s">
        <v>11</v>
      </c>
      <c r="E50" s="15" t="s">
        <v>12</v>
      </c>
      <c r="F50" s="16">
        <v>1202</v>
      </c>
      <c r="G50" s="17">
        <v>1240019</v>
      </c>
      <c r="H50" s="17">
        <v>63344</v>
      </c>
      <c r="J50" s="2">
        <v>441438</v>
      </c>
    </row>
    <row r="53" spans="1:10" x14ac:dyDescent="0.25">
      <c r="G53" s="30"/>
    </row>
    <row r="54" spans="1:10" x14ac:dyDescent="0.25">
      <c r="C54" s="24"/>
      <c r="D54" s="25" t="s">
        <v>40</v>
      </c>
      <c r="E54" s="25"/>
    </row>
    <row r="55" spans="1:10" x14ac:dyDescent="0.25">
      <c r="C55" s="25"/>
      <c r="D55" s="25"/>
      <c r="E55" s="25"/>
    </row>
    <row r="56" spans="1:10" x14ac:dyDescent="0.25">
      <c r="C56" s="25"/>
      <c r="D56" s="25"/>
      <c r="E56" s="25"/>
    </row>
    <row r="57" spans="1:10" x14ac:dyDescent="0.25">
      <c r="C57" s="25"/>
      <c r="D57" s="25"/>
      <c r="E57" s="25"/>
    </row>
    <row r="58" spans="1:10" x14ac:dyDescent="0.25">
      <c r="C58" s="25"/>
      <c r="D58" s="25"/>
      <c r="E58" s="25"/>
      <c r="G58" s="30"/>
    </row>
    <row r="59" spans="1:10" x14ac:dyDescent="0.25">
      <c r="C59" s="24"/>
      <c r="D59" s="25" t="s">
        <v>41</v>
      </c>
      <c r="E59" s="25"/>
    </row>
    <row r="60" spans="1:10" x14ac:dyDescent="0.25">
      <c r="C60" s="24"/>
      <c r="D60" s="25"/>
      <c r="E60" s="25"/>
    </row>
    <row r="61" spans="1:10" x14ac:dyDescent="0.25">
      <c r="C61" s="24"/>
      <c r="D61" s="25"/>
      <c r="E61" s="25"/>
    </row>
    <row r="62" spans="1:10" x14ac:dyDescent="0.25">
      <c r="C62" s="1"/>
      <c r="D62" s="25"/>
      <c r="E62" s="25"/>
    </row>
    <row r="63" spans="1:10" x14ac:dyDescent="0.25">
      <c r="C63" s="25"/>
      <c r="D63" s="25"/>
      <c r="E63" s="25"/>
    </row>
    <row r="64" spans="1:10" x14ac:dyDescent="0.25">
      <c r="C64" s="25"/>
      <c r="D64" s="25" t="s">
        <v>42</v>
      </c>
      <c r="E64" s="25"/>
    </row>
  </sheetData>
  <mergeCells count="3">
    <mergeCell ref="A2:G2"/>
    <mergeCell ref="A46:G46"/>
    <mergeCell ref="A47:G47"/>
  </mergeCells>
  <pageMargins left="0.31496062992125984" right="0.31496062992125984" top="0.35433070866141736" bottom="0.35433070866141736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40" workbookViewId="0">
      <selection activeCell="L6" sqref="L6"/>
    </sheetView>
  </sheetViews>
  <sheetFormatPr defaultColWidth="26.109375" defaultRowHeight="43.5" customHeight="1" x14ac:dyDescent="0.3"/>
  <cols>
    <col min="1" max="1" width="23.6640625" style="31" customWidth="1"/>
    <col min="2" max="2" width="17.44140625" style="31" customWidth="1"/>
    <col min="3" max="3" width="26.109375" style="31"/>
    <col min="4" max="4" width="24.5546875" style="31" customWidth="1"/>
    <col min="5" max="5" width="8.33203125" style="31" bestFit="1" customWidth="1"/>
    <col min="6" max="6" width="14.44140625" style="31" customWidth="1"/>
    <col min="7" max="7" width="13.6640625" style="31" hidden="1" customWidth="1"/>
    <col min="8" max="8" width="16.6640625" style="31" hidden="1" customWidth="1"/>
    <col min="9" max="9" width="17.6640625" style="31" hidden="1" customWidth="1"/>
    <col min="10" max="10" width="8.6640625" style="31" customWidth="1"/>
    <col min="11" max="11" width="7.6640625" style="31" customWidth="1"/>
    <col min="12" max="16384" width="26.109375" style="31"/>
  </cols>
  <sheetData>
    <row r="1" spans="1:11" ht="30.75" customHeight="1" x14ac:dyDescent="0.3">
      <c r="A1" s="94" t="s">
        <v>0</v>
      </c>
      <c r="B1" s="94"/>
      <c r="C1" s="94"/>
      <c r="D1" s="94"/>
      <c r="E1" s="94"/>
      <c r="F1" s="94"/>
    </row>
    <row r="2" spans="1:11" ht="27" customHeight="1" x14ac:dyDescent="0.3">
      <c r="A2" s="32"/>
      <c r="B2" s="33"/>
      <c r="C2" s="33"/>
      <c r="D2" s="33"/>
      <c r="E2" s="33"/>
      <c r="F2" s="34">
        <v>43025</v>
      </c>
    </row>
    <row r="3" spans="1:11" s="38" customFormat="1" ht="43.5" customHeight="1" x14ac:dyDescent="0.25">
      <c r="A3" s="35" t="s">
        <v>46</v>
      </c>
      <c r="B3" s="36" t="s">
        <v>3</v>
      </c>
      <c r="C3" s="37" t="s">
        <v>4</v>
      </c>
      <c r="D3" s="37" t="s">
        <v>5</v>
      </c>
      <c r="E3" s="37" t="s">
        <v>6</v>
      </c>
      <c r="F3" s="37" t="s">
        <v>47</v>
      </c>
      <c r="G3" s="36" t="s">
        <v>48</v>
      </c>
      <c r="H3" s="35"/>
      <c r="I3" s="35"/>
      <c r="J3" s="38" t="s">
        <v>45</v>
      </c>
      <c r="K3" s="38" t="s">
        <v>49</v>
      </c>
    </row>
    <row r="4" spans="1:11" s="38" customFormat="1" ht="43.5" customHeight="1" x14ac:dyDescent="0.3">
      <c r="A4" s="39" t="s">
        <v>50</v>
      </c>
      <c r="B4" s="40">
        <v>20636015050</v>
      </c>
      <c r="C4" s="41" t="s">
        <v>51</v>
      </c>
      <c r="D4" s="42" t="s">
        <v>12</v>
      </c>
      <c r="E4" s="43" t="s">
        <v>52</v>
      </c>
      <c r="F4" s="44">
        <f>ROUND(J4/2,0)-K4</f>
        <v>123603</v>
      </c>
      <c r="G4" s="45">
        <v>566377</v>
      </c>
      <c r="H4" s="35"/>
      <c r="I4" s="35"/>
      <c r="J4" s="46">
        <v>335206</v>
      </c>
      <c r="K4" s="46">
        <v>44000</v>
      </c>
    </row>
    <row r="5" spans="1:11" s="49" customFormat="1" ht="36.75" customHeight="1" x14ac:dyDescent="0.3">
      <c r="A5" s="47" t="s">
        <v>53</v>
      </c>
      <c r="B5" s="40">
        <v>20636015009</v>
      </c>
      <c r="C5" s="41" t="s">
        <v>51</v>
      </c>
      <c r="D5" s="42" t="s">
        <v>12</v>
      </c>
      <c r="E5" s="43" t="s">
        <v>52</v>
      </c>
      <c r="F5" s="44">
        <f t="shared" ref="F5:F37" si="0">ROUND(J5/2,0)</f>
        <v>294974</v>
      </c>
      <c r="G5" s="45">
        <v>1034326</v>
      </c>
      <c r="H5" s="48"/>
      <c r="I5" s="48"/>
      <c r="J5" s="49">
        <v>589948</v>
      </c>
    </row>
    <row r="6" spans="1:11" s="49" customFormat="1" ht="36.75" customHeight="1" x14ac:dyDescent="0.3">
      <c r="A6" s="47" t="s">
        <v>54</v>
      </c>
      <c r="B6" s="40">
        <v>20636015072</v>
      </c>
      <c r="C6" s="41" t="s">
        <v>51</v>
      </c>
      <c r="D6" s="42" t="s">
        <v>12</v>
      </c>
      <c r="E6" s="43" t="s">
        <v>52</v>
      </c>
      <c r="F6" s="44">
        <f t="shared" si="0"/>
        <v>220256</v>
      </c>
      <c r="G6" s="45">
        <v>964001</v>
      </c>
      <c r="H6" s="48"/>
      <c r="I6" s="48"/>
      <c r="J6" s="49">
        <v>440511</v>
      </c>
    </row>
    <row r="7" spans="1:11" s="49" customFormat="1" ht="37.5" customHeight="1" x14ac:dyDescent="0.3">
      <c r="A7" s="47" t="s">
        <v>55</v>
      </c>
      <c r="B7" s="40">
        <v>20636015041</v>
      </c>
      <c r="C7" s="41" t="s">
        <v>51</v>
      </c>
      <c r="D7" s="42" t="s">
        <v>12</v>
      </c>
      <c r="E7" s="43" t="s">
        <v>52</v>
      </c>
      <c r="F7" s="44">
        <f t="shared" si="0"/>
        <v>175992</v>
      </c>
      <c r="G7" s="45">
        <v>571937</v>
      </c>
      <c r="H7" s="48"/>
      <c r="I7" s="48"/>
      <c r="J7" s="49">
        <v>351984</v>
      </c>
    </row>
    <row r="8" spans="1:11" s="49" customFormat="1" ht="37.5" customHeight="1" x14ac:dyDescent="0.3">
      <c r="A8" s="47" t="s">
        <v>56</v>
      </c>
      <c r="B8" s="50">
        <v>20636015019</v>
      </c>
      <c r="C8" s="41" t="s">
        <v>51</v>
      </c>
      <c r="D8" s="42" t="s">
        <v>12</v>
      </c>
      <c r="E8" s="43" t="s">
        <v>52</v>
      </c>
      <c r="F8" s="44">
        <f t="shared" si="0"/>
        <v>192405</v>
      </c>
      <c r="G8" s="45">
        <v>737968</v>
      </c>
      <c r="H8" s="48"/>
      <c r="I8" s="48"/>
      <c r="J8" s="49">
        <v>384809</v>
      </c>
    </row>
    <row r="9" spans="1:11" s="49" customFormat="1" ht="43.5" customHeight="1" x14ac:dyDescent="0.3">
      <c r="A9" s="47" t="s">
        <v>57</v>
      </c>
      <c r="B9" s="40">
        <v>20636015065</v>
      </c>
      <c r="C9" s="41" t="s">
        <v>51</v>
      </c>
      <c r="D9" s="42" t="s">
        <v>12</v>
      </c>
      <c r="E9" s="43" t="s">
        <v>52</v>
      </c>
      <c r="F9" s="44">
        <f t="shared" si="0"/>
        <v>239291</v>
      </c>
      <c r="G9" s="45">
        <v>991543</v>
      </c>
      <c r="H9" s="48"/>
      <c r="I9" s="48"/>
      <c r="J9" s="49">
        <v>478581</v>
      </c>
    </row>
    <row r="10" spans="1:11" s="49" customFormat="1" ht="43.5" customHeight="1" x14ac:dyDescent="0.3">
      <c r="A10" s="47" t="s">
        <v>58</v>
      </c>
      <c r="B10" s="50">
        <v>20636015074</v>
      </c>
      <c r="C10" s="41" t="s">
        <v>51</v>
      </c>
      <c r="D10" s="42" t="s">
        <v>12</v>
      </c>
      <c r="E10" s="43" t="s">
        <v>52</v>
      </c>
      <c r="F10" s="44">
        <f t="shared" si="0"/>
        <v>200560</v>
      </c>
      <c r="G10" s="45">
        <v>850159</v>
      </c>
      <c r="H10" s="48"/>
      <c r="I10" s="48"/>
      <c r="J10" s="49">
        <v>401120</v>
      </c>
    </row>
    <row r="11" spans="1:11" s="49" customFormat="1" ht="43.5" customHeight="1" x14ac:dyDescent="0.3">
      <c r="A11" s="47" t="s">
        <v>59</v>
      </c>
      <c r="B11" s="50">
        <v>20636015054</v>
      </c>
      <c r="C11" s="41" t="s">
        <v>51</v>
      </c>
      <c r="D11" s="42" t="s">
        <v>12</v>
      </c>
      <c r="E11" s="43" t="s">
        <v>52</v>
      </c>
      <c r="F11" s="44">
        <f t="shared" si="0"/>
        <v>74628</v>
      </c>
      <c r="G11" s="45">
        <v>325694</v>
      </c>
      <c r="H11" s="48"/>
      <c r="I11" s="48"/>
      <c r="J11" s="49">
        <v>149256</v>
      </c>
    </row>
    <row r="12" spans="1:11" s="49" customFormat="1" ht="43.5" customHeight="1" x14ac:dyDescent="0.3">
      <c r="A12" s="47" t="s">
        <v>60</v>
      </c>
      <c r="B12" s="50">
        <v>20636015021</v>
      </c>
      <c r="C12" s="41" t="s">
        <v>51</v>
      </c>
      <c r="D12" s="42" t="s">
        <v>12</v>
      </c>
      <c r="E12" s="43" t="s">
        <v>52</v>
      </c>
      <c r="F12" s="44">
        <f t="shared" si="0"/>
        <v>221765</v>
      </c>
      <c r="G12" s="45">
        <v>743050</v>
      </c>
      <c r="H12" s="48"/>
      <c r="I12" s="48"/>
      <c r="J12" s="49">
        <v>443530</v>
      </c>
    </row>
    <row r="13" spans="1:11" s="49" customFormat="1" ht="43.5" customHeight="1" x14ac:dyDescent="0.3">
      <c r="A13" s="47" t="s">
        <v>61</v>
      </c>
      <c r="B13" s="50">
        <v>20636015068</v>
      </c>
      <c r="C13" s="41" t="s">
        <v>51</v>
      </c>
      <c r="D13" s="42" t="s">
        <v>12</v>
      </c>
      <c r="E13" s="43" t="s">
        <v>52</v>
      </c>
      <c r="F13" s="44">
        <f t="shared" si="0"/>
        <v>43810</v>
      </c>
      <c r="G13" s="45">
        <v>219197</v>
      </c>
      <c r="H13" s="48"/>
      <c r="I13" s="48"/>
      <c r="J13" s="49">
        <v>87619</v>
      </c>
    </row>
    <row r="14" spans="1:11" s="49" customFormat="1" ht="43.5" customHeight="1" x14ac:dyDescent="0.3">
      <c r="A14" s="47" t="s">
        <v>62</v>
      </c>
      <c r="B14" s="50">
        <v>20636015002</v>
      </c>
      <c r="C14" s="41" t="s">
        <v>51</v>
      </c>
      <c r="D14" s="42" t="s">
        <v>12</v>
      </c>
      <c r="E14" s="43" t="s">
        <v>52</v>
      </c>
      <c r="F14" s="44">
        <f t="shared" si="0"/>
        <v>336665</v>
      </c>
      <c r="G14" s="45">
        <v>1453646</v>
      </c>
      <c r="H14" s="48"/>
      <c r="I14" s="48"/>
      <c r="J14" s="49">
        <v>673329</v>
      </c>
    </row>
    <row r="15" spans="1:11" s="49" customFormat="1" ht="43.5" customHeight="1" x14ac:dyDescent="0.3">
      <c r="A15" s="47" t="s">
        <v>63</v>
      </c>
      <c r="B15" s="50">
        <v>20636015001</v>
      </c>
      <c r="C15" s="41" t="s">
        <v>51</v>
      </c>
      <c r="D15" s="42" t="s">
        <v>12</v>
      </c>
      <c r="E15" s="43" t="s">
        <v>52</v>
      </c>
      <c r="F15" s="44">
        <f t="shared" si="0"/>
        <v>674792</v>
      </c>
      <c r="G15" s="45">
        <v>2443941</v>
      </c>
      <c r="H15" s="48"/>
      <c r="I15" s="48"/>
      <c r="J15" s="49">
        <v>1349583</v>
      </c>
    </row>
    <row r="16" spans="1:11" s="49" customFormat="1" ht="43.5" customHeight="1" x14ac:dyDescent="0.3">
      <c r="A16" s="47" t="s">
        <v>64</v>
      </c>
      <c r="B16" s="50">
        <v>20636015028</v>
      </c>
      <c r="C16" s="41" t="s">
        <v>51</v>
      </c>
      <c r="D16" s="42" t="s">
        <v>12</v>
      </c>
      <c r="E16" s="43" t="s">
        <v>52</v>
      </c>
      <c r="F16" s="44">
        <f t="shared" si="0"/>
        <v>366225</v>
      </c>
      <c r="G16" s="45">
        <v>2752337</v>
      </c>
      <c r="H16" s="48"/>
      <c r="I16" s="48"/>
      <c r="J16" s="49">
        <v>732450</v>
      </c>
    </row>
    <row r="17" spans="1:11" s="49" customFormat="1" ht="43.5" customHeight="1" x14ac:dyDescent="0.3">
      <c r="A17" s="47" t="s">
        <v>65</v>
      </c>
      <c r="B17" s="50">
        <v>20636015027</v>
      </c>
      <c r="C17" s="41" t="s">
        <v>51</v>
      </c>
      <c r="D17" s="42" t="s">
        <v>12</v>
      </c>
      <c r="E17" s="43" t="s">
        <v>52</v>
      </c>
      <c r="F17" s="44">
        <f t="shared" si="0"/>
        <v>193129</v>
      </c>
      <c r="G17" s="45">
        <v>697955</v>
      </c>
      <c r="H17" s="48"/>
      <c r="I17" s="48"/>
      <c r="J17" s="49">
        <v>386257</v>
      </c>
    </row>
    <row r="18" spans="1:11" s="49" customFormat="1" ht="43.5" customHeight="1" x14ac:dyDescent="0.3">
      <c r="A18" s="47" t="s">
        <v>66</v>
      </c>
      <c r="B18" s="50">
        <v>20636015015</v>
      </c>
      <c r="C18" s="41" t="s">
        <v>51</v>
      </c>
      <c r="D18" s="42" t="s">
        <v>12</v>
      </c>
      <c r="E18" s="43" t="s">
        <v>52</v>
      </c>
      <c r="F18" s="44">
        <f t="shared" si="0"/>
        <v>262097</v>
      </c>
      <c r="G18" s="45">
        <v>1153523</v>
      </c>
      <c r="H18" s="48"/>
      <c r="I18" s="48"/>
      <c r="J18" s="49">
        <v>524194</v>
      </c>
    </row>
    <row r="19" spans="1:11" s="49" customFormat="1" ht="43.5" customHeight="1" x14ac:dyDescent="0.3">
      <c r="A19" s="47" t="s">
        <v>67</v>
      </c>
      <c r="B19" s="50">
        <v>20636015052</v>
      </c>
      <c r="C19" s="41" t="s">
        <v>51</v>
      </c>
      <c r="D19" s="42" t="s">
        <v>12</v>
      </c>
      <c r="E19" s="43" t="s">
        <v>52</v>
      </c>
      <c r="F19" s="44">
        <f t="shared" si="0"/>
        <v>133853</v>
      </c>
      <c r="G19" s="45">
        <v>384955</v>
      </c>
      <c r="H19" s="48"/>
      <c r="I19" s="48"/>
      <c r="J19" s="49">
        <v>267706</v>
      </c>
    </row>
    <row r="20" spans="1:11" s="49" customFormat="1" ht="43.5" customHeight="1" x14ac:dyDescent="0.3">
      <c r="A20" s="47" t="s">
        <v>68</v>
      </c>
      <c r="B20" s="50">
        <v>20636015030</v>
      </c>
      <c r="C20" s="41" t="s">
        <v>51</v>
      </c>
      <c r="D20" s="42" t="s">
        <v>12</v>
      </c>
      <c r="E20" s="43" t="s">
        <v>52</v>
      </c>
      <c r="F20" s="44">
        <f t="shared" si="0"/>
        <v>229960</v>
      </c>
      <c r="G20" s="45">
        <v>1041332</v>
      </c>
      <c r="H20" s="48"/>
      <c r="I20" s="48"/>
      <c r="J20" s="49">
        <v>459920</v>
      </c>
    </row>
    <row r="21" spans="1:11" s="49" customFormat="1" ht="43.5" customHeight="1" x14ac:dyDescent="0.3">
      <c r="A21" s="47" t="s">
        <v>69</v>
      </c>
      <c r="B21" s="50">
        <v>20636015023</v>
      </c>
      <c r="C21" s="41" t="s">
        <v>51</v>
      </c>
      <c r="D21" s="42" t="s">
        <v>12</v>
      </c>
      <c r="E21" s="43" t="s">
        <v>52</v>
      </c>
      <c r="F21" s="44">
        <f t="shared" si="0"/>
        <v>321259</v>
      </c>
      <c r="G21" s="45">
        <v>1292221</v>
      </c>
      <c r="H21" s="48"/>
      <c r="I21" s="48"/>
      <c r="J21" s="49">
        <v>642517</v>
      </c>
    </row>
    <row r="22" spans="1:11" s="49" customFormat="1" ht="43.5" customHeight="1" x14ac:dyDescent="0.3">
      <c r="A22" s="47" t="s">
        <v>70</v>
      </c>
      <c r="B22" s="51">
        <v>20636015077</v>
      </c>
      <c r="C22" s="41" t="s">
        <v>51</v>
      </c>
      <c r="D22" s="42" t="s">
        <v>12</v>
      </c>
      <c r="E22" s="43" t="s">
        <v>52</v>
      </c>
      <c r="F22" s="44">
        <f t="shared" si="0"/>
        <v>445786</v>
      </c>
      <c r="G22" s="45">
        <v>1564991</v>
      </c>
      <c r="H22" s="48"/>
      <c r="I22" s="48"/>
      <c r="J22" s="49">
        <v>891571</v>
      </c>
    </row>
    <row r="23" spans="1:11" s="49" customFormat="1" ht="43.5" customHeight="1" x14ac:dyDescent="0.3">
      <c r="A23" s="47" t="s">
        <v>71</v>
      </c>
      <c r="B23" s="50">
        <v>20636015011</v>
      </c>
      <c r="C23" s="41" t="s">
        <v>51</v>
      </c>
      <c r="D23" s="42" t="s">
        <v>12</v>
      </c>
      <c r="E23" s="43" t="s">
        <v>52</v>
      </c>
      <c r="F23" s="44">
        <f>ROUND(J23/2,0)-K23</f>
        <v>223904</v>
      </c>
      <c r="G23" s="45">
        <v>2438601</v>
      </c>
      <c r="H23" s="48"/>
      <c r="I23" s="48"/>
      <c r="J23" s="52">
        <v>734317</v>
      </c>
      <c r="K23" s="49">
        <v>143255</v>
      </c>
    </row>
    <row r="24" spans="1:11" s="49" customFormat="1" ht="43.5" customHeight="1" x14ac:dyDescent="0.3">
      <c r="A24" s="47" t="s">
        <v>72</v>
      </c>
      <c r="B24" s="50">
        <v>20636015045</v>
      </c>
      <c r="C24" s="41" t="s">
        <v>51</v>
      </c>
      <c r="D24" s="42" t="s">
        <v>12</v>
      </c>
      <c r="E24" s="43" t="s">
        <v>52</v>
      </c>
      <c r="F24" s="44">
        <f t="shared" si="0"/>
        <v>229019</v>
      </c>
      <c r="G24" s="45">
        <v>798583</v>
      </c>
      <c r="H24" s="48"/>
      <c r="I24" s="48"/>
      <c r="J24" s="49">
        <v>458037</v>
      </c>
    </row>
    <row r="25" spans="1:11" s="49" customFormat="1" ht="43.5" customHeight="1" x14ac:dyDescent="0.3">
      <c r="A25" s="47" t="s">
        <v>73</v>
      </c>
      <c r="B25" s="50">
        <v>20636015008</v>
      </c>
      <c r="C25" s="41" t="s">
        <v>51</v>
      </c>
      <c r="D25" s="42" t="s">
        <v>12</v>
      </c>
      <c r="E25" s="43" t="s">
        <v>52</v>
      </c>
      <c r="F25" s="44">
        <f t="shared" si="0"/>
        <v>132257</v>
      </c>
      <c r="G25" s="45">
        <v>557347</v>
      </c>
      <c r="H25" s="48"/>
      <c r="I25" s="48"/>
      <c r="J25" s="49">
        <v>264513</v>
      </c>
    </row>
    <row r="26" spans="1:11" s="49" customFormat="1" ht="43.5" customHeight="1" x14ac:dyDescent="0.3">
      <c r="A26" s="47" t="s">
        <v>74</v>
      </c>
      <c r="B26" s="50">
        <v>20636015031</v>
      </c>
      <c r="C26" s="41" t="s">
        <v>51</v>
      </c>
      <c r="D26" s="42" t="s">
        <v>12</v>
      </c>
      <c r="E26" s="43" t="s">
        <v>52</v>
      </c>
      <c r="F26" s="44">
        <f t="shared" si="0"/>
        <v>210222</v>
      </c>
      <c r="G26" s="45">
        <v>826163</v>
      </c>
      <c r="H26" s="48"/>
      <c r="I26" s="48"/>
      <c r="J26" s="49">
        <v>420444</v>
      </c>
    </row>
    <row r="27" spans="1:11" s="49" customFormat="1" ht="43.5" customHeight="1" x14ac:dyDescent="0.3">
      <c r="A27" s="47" t="s">
        <v>75</v>
      </c>
      <c r="B27" s="50">
        <v>20636015036</v>
      </c>
      <c r="C27" s="41" t="s">
        <v>51</v>
      </c>
      <c r="D27" s="42" t="s">
        <v>12</v>
      </c>
      <c r="E27" s="43" t="s">
        <v>52</v>
      </c>
      <c r="F27" s="44">
        <f t="shared" si="0"/>
        <v>289871</v>
      </c>
      <c r="G27" s="45">
        <v>1580836</v>
      </c>
      <c r="H27" s="48"/>
      <c r="I27" s="48"/>
      <c r="J27" s="49">
        <v>579742</v>
      </c>
    </row>
    <row r="28" spans="1:11" s="49" customFormat="1" ht="43.5" customHeight="1" x14ac:dyDescent="0.3">
      <c r="A28" s="47" t="s">
        <v>76</v>
      </c>
      <c r="B28" s="50">
        <v>20636015035</v>
      </c>
      <c r="C28" s="41" t="s">
        <v>51</v>
      </c>
      <c r="D28" s="42" t="s">
        <v>12</v>
      </c>
      <c r="E28" s="43" t="s">
        <v>52</v>
      </c>
      <c r="F28" s="44">
        <f t="shared" si="0"/>
        <v>150539</v>
      </c>
      <c r="G28" s="45">
        <v>964332</v>
      </c>
      <c r="H28" s="48"/>
      <c r="I28" s="48"/>
      <c r="J28" s="49">
        <v>301078</v>
      </c>
    </row>
    <row r="29" spans="1:11" s="49" customFormat="1" ht="43.5" customHeight="1" x14ac:dyDescent="0.3">
      <c r="A29" s="47" t="s">
        <v>77</v>
      </c>
      <c r="B29" s="50">
        <v>20636015014</v>
      </c>
      <c r="C29" s="41" t="s">
        <v>51</v>
      </c>
      <c r="D29" s="42" t="s">
        <v>12</v>
      </c>
      <c r="E29" s="43" t="s">
        <v>52</v>
      </c>
      <c r="F29" s="44">
        <f t="shared" si="0"/>
        <v>218586</v>
      </c>
      <c r="G29" s="45">
        <v>1122869</v>
      </c>
      <c r="H29" s="48"/>
      <c r="I29" s="48"/>
      <c r="J29" s="49">
        <v>437171</v>
      </c>
    </row>
    <row r="30" spans="1:11" s="49" customFormat="1" ht="43.5" customHeight="1" x14ac:dyDescent="0.3">
      <c r="A30" s="47" t="s">
        <v>78</v>
      </c>
      <c r="B30" s="50">
        <v>20636015033</v>
      </c>
      <c r="C30" s="41" t="s">
        <v>51</v>
      </c>
      <c r="D30" s="42" t="s">
        <v>12</v>
      </c>
      <c r="E30" s="43" t="s">
        <v>52</v>
      </c>
      <c r="F30" s="44">
        <f t="shared" si="0"/>
        <v>252866</v>
      </c>
      <c r="G30" s="45">
        <v>3957780</v>
      </c>
      <c r="H30" s="48"/>
      <c r="I30" s="48"/>
      <c r="J30" s="49">
        <v>505732</v>
      </c>
    </row>
    <row r="31" spans="1:11" s="49" customFormat="1" ht="43.5" customHeight="1" x14ac:dyDescent="0.3">
      <c r="A31" s="47" t="s">
        <v>79</v>
      </c>
      <c r="B31" s="50">
        <v>20636015005</v>
      </c>
      <c r="C31" s="41" t="s">
        <v>51</v>
      </c>
      <c r="D31" s="42" t="s">
        <v>12</v>
      </c>
      <c r="E31" s="43" t="s">
        <v>52</v>
      </c>
      <c r="F31" s="44">
        <f t="shared" si="0"/>
        <v>513235</v>
      </c>
      <c r="G31" s="45">
        <v>2134562</v>
      </c>
      <c r="H31" s="48"/>
      <c r="I31" s="48"/>
      <c r="J31" s="49">
        <v>1026470</v>
      </c>
    </row>
    <row r="32" spans="1:11" s="49" customFormat="1" ht="43.5" customHeight="1" x14ac:dyDescent="0.3">
      <c r="A32" s="47" t="s">
        <v>80</v>
      </c>
      <c r="B32" s="50">
        <v>20636015025</v>
      </c>
      <c r="C32" s="41" t="s">
        <v>51</v>
      </c>
      <c r="D32" s="42" t="s">
        <v>12</v>
      </c>
      <c r="E32" s="43" t="s">
        <v>52</v>
      </c>
      <c r="F32" s="44">
        <f t="shared" si="0"/>
        <v>288892</v>
      </c>
      <c r="G32" s="45">
        <v>950868</v>
      </c>
      <c r="H32" s="48"/>
      <c r="I32" s="48"/>
      <c r="J32" s="49">
        <v>577783</v>
      </c>
    </row>
    <row r="33" spans="1:10" s="49" customFormat="1" ht="43.5" customHeight="1" x14ac:dyDescent="0.3">
      <c r="A33" s="47" t="s">
        <v>81</v>
      </c>
      <c r="B33" s="50">
        <v>20636015048</v>
      </c>
      <c r="C33" s="41" t="s">
        <v>51</v>
      </c>
      <c r="D33" s="42" t="s">
        <v>12</v>
      </c>
      <c r="E33" s="43" t="s">
        <v>52</v>
      </c>
      <c r="F33" s="44">
        <f t="shared" si="0"/>
        <v>273208</v>
      </c>
      <c r="G33" s="45">
        <v>1054658</v>
      </c>
      <c r="H33" s="48"/>
      <c r="I33" s="48"/>
      <c r="J33" s="49">
        <v>546416</v>
      </c>
    </row>
    <row r="34" spans="1:10" s="49" customFormat="1" ht="43.5" customHeight="1" x14ac:dyDescent="0.3">
      <c r="A34" s="47" t="s">
        <v>82</v>
      </c>
      <c r="B34" s="50">
        <v>20636015066</v>
      </c>
      <c r="C34" s="41" t="s">
        <v>51</v>
      </c>
      <c r="D34" s="42" t="s">
        <v>12</v>
      </c>
      <c r="E34" s="43" t="s">
        <v>52</v>
      </c>
      <c r="F34" s="44">
        <f t="shared" si="0"/>
        <v>77351</v>
      </c>
      <c r="G34" s="45">
        <v>324155</v>
      </c>
      <c r="H34" s="48"/>
      <c r="I34" s="48"/>
      <c r="J34" s="49">
        <v>154702</v>
      </c>
    </row>
    <row r="35" spans="1:10" s="49" customFormat="1" ht="43.5" customHeight="1" x14ac:dyDescent="0.3">
      <c r="A35" s="47" t="s">
        <v>83</v>
      </c>
      <c r="B35" s="50">
        <v>20636015046</v>
      </c>
      <c r="C35" s="41" t="s">
        <v>51</v>
      </c>
      <c r="D35" s="42" t="s">
        <v>12</v>
      </c>
      <c r="E35" s="43" t="s">
        <v>52</v>
      </c>
      <c r="F35" s="44">
        <f t="shared" si="0"/>
        <v>260400</v>
      </c>
      <c r="G35" s="45">
        <v>3887650</v>
      </c>
      <c r="H35" s="48"/>
      <c r="I35" s="48"/>
      <c r="J35" s="49">
        <v>520800</v>
      </c>
    </row>
    <row r="36" spans="1:10" s="49" customFormat="1" ht="43.5" customHeight="1" x14ac:dyDescent="0.3">
      <c r="A36" s="47" t="s">
        <v>84</v>
      </c>
      <c r="B36" s="50">
        <v>20636015067</v>
      </c>
      <c r="C36" s="41" t="s">
        <v>51</v>
      </c>
      <c r="D36" s="42" t="s">
        <v>12</v>
      </c>
      <c r="E36" s="43" t="s">
        <v>52</v>
      </c>
      <c r="F36" s="44">
        <f t="shared" si="0"/>
        <v>212002</v>
      </c>
      <c r="G36" s="45">
        <v>778345</v>
      </c>
      <c r="H36" s="48"/>
      <c r="I36" s="48"/>
      <c r="J36" s="49">
        <v>424003</v>
      </c>
    </row>
    <row r="37" spans="1:10" s="49" customFormat="1" ht="43.5" customHeight="1" x14ac:dyDescent="0.3">
      <c r="A37" s="47" t="s">
        <v>85</v>
      </c>
      <c r="B37" s="50">
        <v>20636015039</v>
      </c>
      <c r="C37" s="41" t="s">
        <v>51</v>
      </c>
      <c r="D37" s="42" t="s">
        <v>12</v>
      </c>
      <c r="E37" s="43" t="s">
        <v>52</v>
      </c>
      <c r="F37" s="44">
        <f t="shared" si="0"/>
        <v>216559</v>
      </c>
      <c r="G37" s="45">
        <v>842690</v>
      </c>
      <c r="H37" s="48"/>
      <c r="I37" s="48"/>
      <c r="J37" s="49">
        <v>433118</v>
      </c>
    </row>
    <row r="38" spans="1:10" s="52" customFormat="1" ht="24" customHeight="1" x14ac:dyDescent="0.3">
      <c r="A38" s="53" t="s">
        <v>39</v>
      </c>
      <c r="B38" s="53"/>
      <c r="C38" s="53"/>
      <c r="D38" s="53"/>
      <c r="E38" s="54"/>
      <c r="F38" s="55">
        <f>SUM(F4:F37)</f>
        <v>8299961</v>
      </c>
      <c r="G38" s="56">
        <f>SUM(G4:G37)</f>
        <v>42008592</v>
      </c>
      <c r="H38" s="56">
        <f t="shared" ref="H38:I38" si="1">SUM(H4:H37)</f>
        <v>0</v>
      </c>
      <c r="I38" s="56">
        <f t="shared" si="1"/>
        <v>0</v>
      </c>
      <c r="J38" s="49"/>
    </row>
    <row r="39" spans="1:10" s="38" customFormat="1" ht="24.75" customHeight="1" x14ac:dyDescent="0.25">
      <c r="A39" s="57"/>
      <c r="B39" s="57"/>
      <c r="C39" s="57"/>
      <c r="D39" s="57"/>
      <c r="E39" s="57"/>
      <c r="F39" s="58"/>
    </row>
    <row r="40" spans="1:10" ht="24" customHeight="1" x14ac:dyDescent="0.3">
      <c r="A40" s="59" t="s">
        <v>86</v>
      </c>
      <c r="B40" s="60"/>
      <c r="C40" s="59" t="s">
        <v>40</v>
      </c>
      <c r="D40" s="59"/>
      <c r="E40" s="59"/>
      <c r="F40" s="59"/>
      <c r="J40" s="52"/>
    </row>
    <row r="41" spans="1:10" ht="25.5" customHeight="1" x14ac:dyDescent="0.3">
      <c r="A41" s="59"/>
      <c r="B41" s="59"/>
      <c r="C41" s="59"/>
      <c r="D41" s="59"/>
      <c r="E41" s="59"/>
      <c r="F41" s="59"/>
      <c r="J41" s="49"/>
    </row>
    <row r="42" spans="1:10" ht="27.75" customHeight="1" x14ac:dyDescent="0.3">
      <c r="A42" s="59"/>
      <c r="B42" s="60"/>
      <c r="C42" s="59" t="s">
        <v>41</v>
      </c>
      <c r="D42" s="59"/>
      <c r="E42" s="59"/>
      <c r="F42" s="59"/>
      <c r="J42" s="49"/>
    </row>
    <row r="43" spans="1:10" ht="25.5" customHeight="1" x14ac:dyDescent="0.3">
      <c r="A43" s="59"/>
      <c r="B43" s="60"/>
      <c r="C43" s="59"/>
      <c r="D43" s="59"/>
      <c r="E43" s="59"/>
      <c r="F43" s="59"/>
      <c r="J43" s="49"/>
    </row>
    <row r="44" spans="1:10" ht="29.25" customHeight="1" x14ac:dyDescent="0.3">
      <c r="A44" s="59"/>
      <c r="B44" s="59"/>
      <c r="C44" s="59" t="s">
        <v>42</v>
      </c>
      <c r="D44" s="59"/>
      <c r="E44" s="59"/>
      <c r="F44" s="59"/>
    </row>
    <row r="47" spans="1:10" ht="27" customHeight="1" x14ac:dyDescent="0.3">
      <c r="A47" s="94" t="s">
        <v>0</v>
      </c>
      <c r="B47" s="94"/>
      <c r="C47" s="94"/>
      <c r="D47" s="94"/>
      <c r="E47" s="94"/>
      <c r="F47" s="94"/>
    </row>
    <row r="48" spans="1:10" ht="28.5" customHeight="1" x14ac:dyDescent="0.3">
      <c r="A48" s="32"/>
      <c r="E48" s="31" t="s">
        <v>86</v>
      </c>
      <c r="F48" s="61">
        <v>43025</v>
      </c>
    </row>
    <row r="49" spans="1:10" ht="43.5" customHeight="1" x14ac:dyDescent="0.3">
      <c r="A49" s="35" t="s">
        <v>46</v>
      </c>
      <c r="B49" s="36" t="s">
        <v>3</v>
      </c>
      <c r="C49" s="37" t="s">
        <v>4</v>
      </c>
      <c r="D49" s="37" t="s">
        <v>5</v>
      </c>
      <c r="E49" s="37" t="s">
        <v>6</v>
      </c>
      <c r="F49" s="37" t="s">
        <v>47</v>
      </c>
      <c r="G49" s="36" t="s">
        <v>48</v>
      </c>
      <c r="H49" s="62"/>
      <c r="I49" s="62"/>
    </row>
    <row r="50" spans="1:10" s="49" customFormat="1" ht="37.5" customHeight="1" x14ac:dyDescent="0.3">
      <c r="A50" s="63" t="s">
        <v>87</v>
      </c>
      <c r="B50" s="64"/>
      <c r="C50" s="41" t="s">
        <v>51</v>
      </c>
      <c r="D50" s="42" t="s">
        <v>12</v>
      </c>
      <c r="E50" s="65" t="s">
        <v>52</v>
      </c>
      <c r="F50" s="66">
        <f t="shared" ref="F50" si="2">ROUND(J50/2,0)</f>
        <v>299578</v>
      </c>
      <c r="G50" s="45">
        <v>3612520</v>
      </c>
      <c r="H50" s="48"/>
      <c r="I50" s="48"/>
      <c r="J50" s="49">
        <v>599156</v>
      </c>
    </row>
    <row r="51" spans="1:10" ht="25.5" customHeight="1" x14ac:dyDescent="0.3"/>
    <row r="52" spans="1:10" ht="27" customHeight="1" x14ac:dyDescent="0.3">
      <c r="B52" s="60"/>
      <c r="C52" s="59" t="s">
        <v>40</v>
      </c>
      <c r="D52" s="59"/>
      <c r="F52" s="67"/>
    </row>
    <row r="53" spans="1:10" ht="30.75" customHeight="1" x14ac:dyDescent="0.3">
      <c r="B53" s="59"/>
      <c r="C53" s="59"/>
      <c r="D53" s="59"/>
      <c r="F53" s="68"/>
    </row>
    <row r="54" spans="1:10" ht="22.5" customHeight="1" x14ac:dyDescent="0.3">
      <c r="B54" s="60"/>
      <c r="C54" s="59" t="s">
        <v>41</v>
      </c>
      <c r="D54" s="59"/>
      <c r="F54" s="67"/>
    </row>
    <row r="55" spans="1:10" ht="32.25" customHeight="1" x14ac:dyDescent="0.3">
      <c r="B55" s="60"/>
      <c r="C55" s="59"/>
      <c r="D55" s="59"/>
    </row>
    <row r="56" spans="1:10" ht="23.25" customHeight="1" x14ac:dyDescent="0.3">
      <c r="A56" s="33"/>
      <c r="B56" s="59"/>
      <c r="C56" s="59" t="s">
        <v>42</v>
      </c>
      <c r="D56" s="59"/>
      <c r="E56" s="33"/>
      <c r="F56" s="33"/>
    </row>
    <row r="57" spans="1:10" ht="43.5" customHeight="1" x14ac:dyDescent="0.3">
      <c r="A57" s="57"/>
      <c r="B57" s="57"/>
      <c r="C57" s="69"/>
      <c r="D57" s="69"/>
      <c r="E57" s="69"/>
      <c r="F57" s="69"/>
    </row>
    <row r="58" spans="1:10" ht="43.5" customHeight="1" x14ac:dyDescent="0.3">
      <c r="A58" s="70"/>
      <c r="B58" s="70"/>
      <c r="C58" s="71"/>
      <c r="D58" s="72"/>
      <c r="E58" s="72"/>
      <c r="F58" s="73">
        <f>F38+F50</f>
        <v>8599539</v>
      </c>
    </row>
    <row r="59" spans="1:10" ht="43.5" customHeight="1" x14ac:dyDescent="0.3">
      <c r="A59" s="33"/>
      <c r="B59" s="33"/>
      <c r="C59" s="33"/>
      <c r="D59" s="33"/>
      <c r="E59" s="33"/>
      <c r="F59" s="33"/>
    </row>
    <row r="60" spans="1:10" ht="43.5" customHeight="1" x14ac:dyDescent="0.3">
      <c r="A60" s="33"/>
      <c r="B60" s="33"/>
      <c r="C60" s="33"/>
      <c r="D60" s="33"/>
      <c r="E60" s="33"/>
      <c r="F60" s="74"/>
    </row>
    <row r="61" spans="1:10" ht="43.5" customHeight="1" x14ac:dyDescent="0.3">
      <c r="A61" s="33"/>
      <c r="B61" s="33"/>
      <c r="C61" s="33"/>
      <c r="D61" s="33"/>
      <c r="E61" s="33"/>
      <c r="F61" s="75">
        <f>F50+F38</f>
        <v>8599539</v>
      </c>
      <c r="J61" s="49"/>
    </row>
    <row r="62" spans="1:10" ht="43.5" customHeight="1" x14ac:dyDescent="0.3">
      <c r="A62" s="33"/>
      <c r="B62" s="33"/>
      <c r="C62" s="33"/>
      <c r="D62" s="33"/>
      <c r="E62" s="33"/>
      <c r="F62" s="33"/>
    </row>
    <row r="63" spans="1:10" ht="43.5" customHeight="1" x14ac:dyDescent="0.3">
      <c r="A63" s="33"/>
      <c r="B63" s="33"/>
      <c r="C63" s="33"/>
      <c r="D63" s="33"/>
      <c r="E63" s="33"/>
      <c r="F63" s="33"/>
    </row>
    <row r="64" spans="1:10" ht="43.5" customHeight="1" x14ac:dyDescent="0.3">
      <c r="A64" s="33"/>
      <c r="B64" s="33"/>
      <c r="C64" s="33"/>
      <c r="D64" s="33"/>
      <c r="E64" s="33"/>
      <c r="F64" s="33"/>
    </row>
    <row r="65" spans="1:6" ht="14.4" x14ac:dyDescent="0.3">
      <c r="A65" s="33"/>
      <c r="B65" s="33"/>
      <c r="C65" s="33"/>
      <c r="D65" s="33"/>
      <c r="E65" s="33"/>
      <c r="F65" s="33"/>
    </row>
    <row r="66" spans="1:6" ht="14.4" x14ac:dyDescent="0.3">
      <c r="A66" s="33"/>
      <c r="B66" s="33"/>
      <c r="C66" s="33"/>
      <c r="D66" s="33"/>
      <c r="E66" s="33"/>
      <c r="F66" s="74"/>
    </row>
    <row r="67" spans="1:6" ht="14.4" x14ac:dyDescent="0.3">
      <c r="A67" s="33"/>
      <c r="B67" s="33"/>
      <c r="C67" s="33"/>
      <c r="D67" s="33"/>
      <c r="E67" s="33"/>
      <c r="F67" s="33"/>
    </row>
    <row r="68" spans="1:6" ht="14.4" x14ac:dyDescent="0.3">
      <c r="A68" s="33"/>
      <c r="B68" s="33"/>
      <c r="C68" s="33"/>
      <c r="D68" s="33"/>
      <c r="E68" s="33"/>
      <c r="F68" s="33"/>
    </row>
    <row r="69" spans="1:6" ht="14.4" x14ac:dyDescent="0.3">
      <c r="A69" s="33"/>
      <c r="B69" s="33"/>
      <c r="C69" s="33"/>
      <c r="D69" s="33"/>
      <c r="E69" s="33"/>
      <c r="F69" s="33"/>
    </row>
    <row r="70" spans="1:6" ht="14.4" x14ac:dyDescent="0.3">
      <c r="A70" s="33"/>
      <c r="B70" s="33"/>
      <c r="C70" s="33"/>
      <c r="D70" s="33"/>
      <c r="E70" s="33"/>
      <c r="F70" s="33"/>
    </row>
    <row r="71" spans="1:6" ht="14.4" x14ac:dyDescent="0.3">
      <c r="A71" s="33"/>
      <c r="B71" s="33"/>
      <c r="C71" s="33"/>
      <c r="D71" s="33"/>
      <c r="E71" s="33"/>
      <c r="F71" s="33"/>
    </row>
    <row r="72" spans="1:6" ht="14.4" x14ac:dyDescent="0.3">
      <c r="A72" s="33"/>
      <c r="B72" s="33"/>
      <c r="C72" s="33"/>
      <c r="D72" s="33"/>
      <c r="E72" s="33"/>
      <c r="F72" s="33"/>
    </row>
    <row r="73" spans="1:6" ht="14.4" x14ac:dyDescent="0.3">
      <c r="A73" s="33"/>
      <c r="B73" s="33"/>
      <c r="C73" s="33"/>
      <c r="D73" s="33"/>
      <c r="E73" s="33"/>
      <c r="F73" s="33"/>
    </row>
    <row r="74" spans="1:6" ht="14.4" x14ac:dyDescent="0.3">
      <c r="A74" s="33"/>
      <c r="B74" s="33"/>
      <c r="C74" s="33"/>
      <c r="D74" s="33"/>
      <c r="E74" s="33"/>
      <c r="F74" s="33"/>
    </row>
    <row r="75" spans="1:6" ht="14.4" x14ac:dyDescent="0.3">
      <c r="A75" s="33"/>
      <c r="B75" s="33"/>
      <c r="C75" s="33"/>
      <c r="D75" s="33"/>
      <c r="E75" s="33"/>
      <c r="F75" s="33"/>
    </row>
    <row r="76" spans="1:6" ht="14.4" x14ac:dyDescent="0.3">
      <c r="A76" s="33"/>
      <c r="B76" s="33"/>
      <c r="C76" s="33"/>
      <c r="D76" s="33"/>
      <c r="E76" s="33"/>
      <c r="F76" s="33"/>
    </row>
  </sheetData>
  <mergeCells count="2">
    <mergeCell ref="A1:F1"/>
    <mergeCell ref="A47:F47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7" workbookViewId="0">
      <selection activeCell="H1" sqref="H1:J1048576"/>
    </sheetView>
  </sheetViews>
  <sheetFormatPr defaultColWidth="9.109375" defaultRowHeight="13.2" x14ac:dyDescent="0.25"/>
  <cols>
    <col min="1" max="1" width="3.5546875" style="46" customWidth="1"/>
    <col min="2" max="2" width="23" style="46" customWidth="1"/>
    <col min="3" max="3" width="16" style="46" customWidth="1"/>
    <col min="4" max="4" width="22.88671875" style="46" customWidth="1"/>
    <col min="5" max="5" width="23.5546875" style="46" customWidth="1"/>
    <col min="6" max="6" width="11.88671875" style="46" customWidth="1"/>
    <col min="7" max="7" width="17.5546875" style="46" customWidth="1"/>
    <col min="8" max="8" width="15.33203125" style="46" hidden="1" customWidth="1"/>
    <col min="9" max="9" width="14.33203125" style="46" hidden="1" customWidth="1"/>
    <col min="10" max="10" width="14.44140625" style="46" hidden="1" customWidth="1"/>
    <col min="11" max="11" width="10.109375" style="46" customWidth="1"/>
    <col min="12" max="16384" width="9.109375" style="46"/>
  </cols>
  <sheetData>
    <row r="1" spans="1:10" x14ac:dyDescent="0.25">
      <c r="C1" s="38" t="s">
        <v>0</v>
      </c>
      <c r="G1" s="76"/>
    </row>
    <row r="3" spans="1:10" x14ac:dyDescent="0.25">
      <c r="B3" s="52"/>
      <c r="G3" s="77">
        <v>43025</v>
      </c>
    </row>
    <row r="4" spans="1:10" s="49" customFormat="1" ht="46.5" customHeight="1" x14ac:dyDescent="0.25">
      <c r="A4" s="48"/>
      <c r="B4" s="78" t="s">
        <v>46</v>
      </c>
      <c r="C4" s="79" t="s">
        <v>3</v>
      </c>
      <c r="D4" s="78" t="s">
        <v>4</v>
      </c>
      <c r="E4" s="78" t="s">
        <v>5</v>
      </c>
      <c r="F4" s="78" t="s">
        <v>6</v>
      </c>
      <c r="G4" s="78" t="s">
        <v>47</v>
      </c>
      <c r="H4" s="79" t="s">
        <v>48</v>
      </c>
      <c r="I4" s="48"/>
      <c r="J4" s="48"/>
    </row>
    <row r="5" spans="1:10" s="49" customFormat="1" ht="63" customHeight="1" x14ac:dyDescent="0.3">
      <c r="A5" s="48"/>
      <c r="B5" s="39" t="s">
        <v>88</v>
      </c>
      <c r="C5" s="80">
        <v>20636015070</v>
      </c>
      <c r="D5" s="81" t="s">
        <v>89</v>
      </c>
      <c r="E5" s="42" t="s">
        <v>12</v>
      </c>
      <c r="F5" s="65" t="s">
        <v>90</v>
      </c>
      <c r="G5" s="82">
        <v>1595100</v>
      </c>
      <c r="H5" s="48"/>
      <c r="I5" s="48"/>
      <c r="J5" s="48"/>
    </row>
    <row r="6" spans="1:10" s="49" customFormat="1" ht="62.25" customHeight="1" x14ac:dyDescent="0.3">
      <c r="A6" s="48"/>
      <c r="B6" s="39" t="s">
        <v>91</v>
      </c>
      <c r="C6" s="80">
        <v>20636015061</v>
      </c>
      <c r="D6" s="81" t="s">
        <v>89</v>
      </c>
      <c r="E6" s="42" t="s">
        <v>12</v>
      </c>
      <c r="F6" s="65" t="s">
        <v>90</v>
      </c>
      <c r="G6" s="82">
        <v>374245</v>
      </c>
      <c r="H6" s="48"/>
      <c r="I6" s="48"/>
      <c r="J6" s="48"/>
    </row>
    <row r="7" spans="1:10" s="49" customFormat="1" ht="54.75" customHeight="1" x14ac:dyDescent="0.3">
      <c r="A7" s="48"/>
      <c r="B7" s="63" t="s">
        <v>62</v>
      </c>
      <c r="C7" s="63">
        <v>20636015002</v>
      </c>
      <c r="D7" s="81" t="s">
        <v>51</v>
      </c>
      <c r="E7" s="42" t="s">
        <v>12</v>
      </c>
      <c r="F7" s="65" t="s">
        <v>90</v>
      </c>
      <c r="G7" s="82">
        <v>169464</v>
      </c>
      <c r="H7" s="48"/>
      <c r="I7" s="48"/>
      <c r="J7" s="48"/>
    </row>
    <row r="8" spans="1:10" s="49" customFormat="1" ht="24" customHeight="1" x14ac:dyDescent="0.3">
      <c r="A8" s="53"/>
      <c r="B8" s="53" t="s">
        <v>39</v>
      </c>
      <c r="C8" s="53"/>
      <c r="D8" s="53"/>
      <c r="E8" s="53"/>
      <c r="F8" s="83"/>
      <c r="G8" s="84">
        <f t="shared" ref="G8" si="0">G5+G6+G7</f>
        <v>2138809</v>
      </c>
      <c r="H8" s="48"/>
      <c r="I8" s="48"/>
      <c r="J8" s="48"/>
    </row>
    <row r="9" spans="1:10" s="49" customFormat="1" ht="24" customHeight="1" x14ac:dyDescent="0.25">
      <c r="A9" s="85"/>
      <c r="B9" s="85"/>
      <c r="C9" s="85"/>
      <c r="D9" s="85"/>
      <c r="E9" s="85"/>
      <c r="F9" s="85"/>
      <c r="G9" s="86"/>
    </row>
    <row r="10" spans="1:10" s="49" customFormat="1" ht="24" customHeight="1" x14ac:dyDescent="0.25">
      <c r="A10" s="85"/>
      <c r="B10" s="85"/>
      <c r="C10" s="85"/>
      <c r="D10" s="85"/>
      <c r="E10" s="85"/>
      <c r="F10" s="85"/>
      <c r="G10" s="86"/>
    </row>
    <row r="11" spans="1:10" x14ac:dyDescent="0.25">
      <c r="A11" s="57"/>
      <c r="B11" s="57"/>
      <c r="C11" s="57"/>
      <c r="D11" s="57"/>
      <c r="E11" s="57"/>
      <c r="F11" s="57"/>
      <c r="G11" s="87"/>
    </row>
    <row r="12" spans="1:10" x14ac:dyDescent="0.25">
      <c r="A12" s="57"/>
      <c r="B12" s="57"/>
      <c r="C12" s="60"/>
      <c r="D12" s="76" t="s">
        <v>40</v>
      </c>
      <c r="E12" s="76"/>
      <c r="F12" s="57"/>
      <c r="G12" s="87"/>
    </row>
    <row r="13" spans="1:10" x14ac:dyDescent="0.25">
      <c r="A13" s="57"/>
      <c r="B13" s="57"/>
      <c r="C13" s="76"/>
      <c r="D13" s="76"/>
      <c r="E13" s="76"/>
      <c r="F13" s="57"/>
      <c r="G13" s="87"/>
    </row>
    <row r="14" spans="1:10" x14ac:dyDescent="0.25">
      <c r="C14" s="76"/>
      <c r="D14" s="76"/>
      <c r="E14" s="76"/>
    </row>
    <row r="15" spans="1:10" x14ac:dyDescent="0.25">
      <c r="C15" s="76"/>
      <c r="D15" s="76"/>
      <c r="E15" s="76"/>
    </row>
    <row r="16" spans="1:10" x14ac:dyDescent="0.25">
      <c r="C16" s="60"/>
      <c r="D16" s="76" t="s">
        <v>41</v>
      </c>
      <c r="E16" s="76"/>
    </row>
    <row r="17" spans="1:10" x14ac:dyDescent="0.25">
      <c r="C17" s="60"/>
      <c r="D17" s="76"/>
      <c r="E17" s="76"/>
    </row>
    <row r="18" spans="1:10" x14ac:dyDescent="0.25">
      <c r="C18" s="60"/>
      <c r="D18" s="76"/>
      <c r="E18" s="76"/>
    </row>
    <row r="19" spans="1:10" x14ac:dyDescent="0.25">
      <c r="C19" s="76"/>
      <c r="D19" s="76"/>
      <c r="E19" s="76"/>
    </row>
    <row r="20" spans="1:10" x14ac:dyDescent="0.25">
      <c r="C20" s="76"/>
      <c r="D20" s="76" t="s">
        <v>42</v>
      </c>
      <c r="E20" s="76"/>
    </row>
    <row r="21" spans="1:10" x14ac:dyDescent="0.25">
      <c r="C21" s="76"/>
      <c r="D21" s="76"/>
      <c r="E21" s="76"/>
    </row>
    <row r="22" spans="1:10" x14ac:dyDescent="0.25">
      <c r="C22" s="76"/>
      <c r="D22" s="76"/>
      <c r="E22" s="76"/>
    </row>
    <row r="23" spans="1:10" x14ac:dyDescent="0.25">
      <c r="C23" s="76"/>
      <c r="D23" s="76"/>
      <c r="E23" s="76"/>
    </row>
    <row r="24" spans="1:10" x14ac:dyDescent="0.25">
      <c r="C24" s="76"/>
      <c r="D24" s="76"/>
      <c r="E24" s="76"/>
    </row>
    <row r="25" spans="1:10" x14ac:dyDescent="0.25">
      <c r="C25" s="38" t="s">
        <v>0</v>
      </c>
      <c r="G25" s="76"/>
    </row>
    <row r="27" spans="1:10" s="49" customFormat="1" ht="12" x14ac:dyDescent="0.25">
      <c r="B27" s="52"/>
      <c r="G27" s="88">
        <v>43025</v>
      </c>
    </row>
    <row r="28" spans="1:10" s="49" customFormat="1" ht="35.25" customHeight="1" x14ac:dyDescent="0.25">
      <c r="A28" s="48"/>
      <c r="B28" s="78" t="s">
        <v>46</v>
      </c>
      <c r="C28" s="79" t="s">
        <v>3</v>
      </c>
      <c r="D28" s="78" t="s">
        <v>4</v>
      </c>
      <c r="E28" s="78" t="s">
        <v>5</v>
      </c>
      <c r="F28" s="78" t="s">
        <v>6</v>
      </c>
      <c r="G28" s="78" t="s">
        <v>47</v>
      </c>
      <c r="H28" s="79" t="s">
        <v>48</v>
      </c>
      <c r="I28" s="48"/>
      <c r="J28" s="48"/>
    </row>
    <row r="29" spans="1:10" s="49" customFormat="1" ht="60" customHeight="1" x14ac:dyDescent="0.3">
      <c r="A29" s="48"/>
      <c r="B29" s="41" t="s">
        <v>92</v>
      </c>
      <c r="C29" s="48"/>
      <c r="D29" s="81" t="s">
        <v>89</v>
      </c>
      <c r="E29" s="42" t="s">
        <v>12</v>
      </c>
      <c r="F29" s="42" t="s">
        <v>90</v>
      </c>
      <c r="G29" s="89">
        <v>0</v>
      </c>
      <c r="H29" s="48"/>
      <c r="I29" s="48"/>
      <c r="J29" s="48"/>
    </row>
    <row r="30" spans="1:10" s="49" customFormat="1" ht="59.25" customHeight="1" x14ac:dyDescent="0.3">
      <c r="A30" s="48"/>
      <c r="B30" s="41" t="s">
        <v>93</v>
      </c>
      <c r="C30" s="48"/>
      <c r="D30" s="81" t="s">
        <v>89</v>
      </c>
      <c r="E30" s="42" t="s">
        <v>12</v>
      </c>
      <c r="F30" s="42" t="s">
        <v>90</v>
      </c>
      <c r="G30" s="89">
        <v>1424899</v>
      </c>
      <c r="H30" s="48"/>
      <c r="I30" s="48"/>
      <c r="J30" s="48"/>
    </row>
    <row r="31" spans="1:10" s="52" customFormat="1" ht="22.5" customHeight="1" x14ac:dyDescent="0.25">
      <c r="A31" s="53"/>
      <c r="B31" s="53" t="s">
        <v>94</v>
      </c>
      <c r="C31" s="53"/>
      <c r="D31" s="53"/>
      <c r="E31" s="53"/>
      <c r="F31" s="53"/>
      <c r="G31" s="90">
        <f t="shared" ref="G31" si="1">SUM(G29:G30)</f>
        <v>1424899</v>
      </c>
      <c r="H31" s="53"/>
      <c r="I31" s="53"/>
      <c r="J31" s="53"/>
    </row>
    <row r="32" spans="1:10" s="52" customFormat="1" ht="22.5" customHeight="1" x14ac:dyDescent="0.25">
      <c r="A32" s="85"/>
      <c r="B32" s="85"/>
      <c r="C32" s="85"/>
      <c r="D32" s="85"/>
      <c r="E32" s="85"/>
      <c r="F32" s="85"/>
      <c r="G32" s="86"/>
    </row>
    <row r="33" spans="1:7" s="52" customFormat="1" ht="12" x14ac:dyDescent="0.25">
      <c r="A33" s="85"/>
      <c r="B33" s="85"/>
      <c r="C33" s="85"/>
      <c r="D33" s="85"/>
      <c r="E33" s="85"/>
      <c r="F33" s="85"/>
      <c r="G33" s="86"/>
    </row>
    <row r="35" spans="1:7" x14ac:dyDescent="0.25">
      <c r="C35" s="60"/>
      <c r="D35" s="76" t="s">
        <v>40</v>
      </c>
      <c r="E35" s="76"/>
      <c r="G35" s="91"/>
    </row>
    <row r="36" spans="1:7" x14ac:dyDescent="0.25">
      <c r="C36" s="76"/>
      <c r="D36" s="76"/>
      <c r="E36" s="76"/>
      <c r="G36" s="91"/>
    </row>
    <row r="37" spans="1:7" x14ac:dyDescent="0.25">
      <c r="C37" s="76"/>
      <c r="D37" s="76"/>
      <c r="E37" s="76"/>
    </row>
    <row r="38" spans="1:7" x14ac:dyDescent="0.25">
      <c r="C38" s="76"/>
      <c r="D38" s="76"/>
      <c r="E38" s="76"/>
    </row>
    <row r="39" spans="1:7" x14ac:dyDescent="0.25">
      <c r="C39" s="60"/>
      <c r="D39" s="76" t="s">
        <v>41</v>
      </c>
      <c r="E39" s="76"/>
    </row>
    <row r="40" spans="1:7" x14ac:dyDescent="0.25">
      <c r="C40" s="60"/>
      <c r="D40" s="76"/>
      <c r="E40" s="76"/>
      <c r="G40" s="91"/>
    </row>
    <row r="41" spans="1:7" x14ac:dyDescent="0.25">
      <c r="C41" s="92"/>
      <c r="D41" s="76"/>
      <c r="E41" s="76"/>
    </row>
    <row r="42" spans="1:7" x14ac:dyDescent="0.25">
      <c r="C42" s="76"/>
      <c r="D42" s="76"/>
      <c r="E42" s="76"/>
    </row>
    <row r="43" spans="1:7" x14ac:dyDescent="0.25">
      <c r="C43" s="76"/>
      <c r="D43" s="76" t="s">
        <v>42</v>
      </c>
      <c r="E43" s="76"/>
    </row>
  </sheetData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abSelected="1" workbookViewId="0">
      <selection activeCell="G16" sqref="G16"/>
    </sheetView>
  </sheetViews>
  <sheetFormatPr defaultRowHeight="14.4" x14ac:dyDescent="0.3"/>
  <cols>
    <col min="1" max="1" width="32.44140625" style="96" customWidth="1"/>
    <col min="2" max="2" width="13.88671875" style="96" bestFit="1" customWidth="1"/>
    <col min="3" max="3" width="21.6640625" style="96" customWidth="1"/>
    <col min="4" max="4" width="25.6640625" style="96" customWidth="1"/>
    <col min="5" max="5" width="8.88671875" style="96"/>
    <col min="6" max="6" width="14.109375" style="96" customWidth="1"/>
    <col min="7" max="16384" width="8.88671875" style="96"/>
  </cols>
  <sheetData>
    <row r="3" spans="1:6" x14ac:dyDescent="0.3">
      <c r="A3" s="95" t="s">
        <v>0</v>
      </c>
      <c r="B3" s="95"/>
      <c r="C3" s="95"/>
      <c r="D3" s="95"/>
      <c r="E3" s="95"/>
      <c r="F3" s="95"/>
    </row>
    <row r="5" spans="1:6" x14ac:dyDescent="0.3">
      <c r="A5" s="97"/>
      <c r="B5" s="98"/>
    </row>
    <row r="6" spans="1:6" x14ac:dyDescent="0.3">
      <c r="A6" s="99"/>
    </row>
    <row r="7" spans="1:6" ht="41.25" customHeight="1" x14ac:dyDescent="0.3">
      <c r="A7" s="100" t="s">
        <v>46</v>
      </c>
      <c r="B7" s="100" t="s">
        <v>3</v>
      </c>
      <c r="C7" s="101" t="s">
        <v>4</v>
      </c>
      <c r="D7" s="101" t="s">
        <v>5</v>
      </c>
      <c r="E7" s="101" t="s">
        <v>6</v>
      </c>
      <c r="F7" s="101" t="s">
        <v>47</v>
      </c>
    </row>
    <row r="8" spans="1:6" ht="75" customHeight="1" x14ac:dyDescent="0.3">
      <c r="A8" s="102" t="s">
        <v>95</v>
      </c>
      <c r="B8" s="103">
        <v>20636015060</v>
      </c>
      <c r="C8" s="104" t="s">
        <v>11</v>
      </c>
      <c r="D8" s="105" t="s">
        <v>12</v>
      </c>
      <c r="E8" s="106" t="s">
        <v>96</v>
      </c>
      <c r="F8" s="107">
        <v>90347</v>
      </c>
    </row>
    <row r="12" spans="1:6" x14ac:dyDescent="0.3">
      <c r="B12" s="108"/>
      <c r="C12" s="109" t="s">
        <v>40</v>
      </c>
      <c r="D12" s="109"/>
    </row>
    <row r="13" spans="1:6" x14ac:dyDescent="0.3">
      <c r="B13" s="109"/>
      <c r="C13" s="109"/>
      <c r="D13" s="109"/>
    </row>
    <row r="14" spans="1:6" x14ac:dyDescent="0.3">
      <c r="B14" s="109"/>
      <c r="C14" s="109"/>
      <c r="D14" s="109"/>
    </row>
    <row r="15" spans="1:6" x14ac:dyDescent="0.3">
      <c r="B15" s="109"/>
      <c r="C15" s="109"/>
      <c r="D15" s="109"/>
    </row>
    <row r="16" spans="1:6" x14ac:dyDescent="0.3">
      <c r="B16" s="108"/>
      <c r="C16" s="109" t="s">
        <v>41</v>
      </c>
      <c r="D16" s="109"/>
    </row>
    <row r="17" spans="2:4" x14ac:dyDescent="0.3">
      <c r="B17" s="108"/>
      <c r="C17" s="109"/>
      <c r="D17" s="109"/>
    </row>
    <row r="18" spans="2:4" x14ac:dyDescent="0.3">
      <c r="B18" s="110"/>
      <c r="C18" s="109"/>
      <c r="D18" s="109"/>
    </row>
    <row r="19" spans="2:4" x14ac:dyDescent="0.3">
      <c r="B19" s="109"/>
      <c r="C19" s="109"/>
      <c r="D19" s="109"/>
    </row>
    <row r="20" spans="2:4" x14ac:dyDescent="0.3">
      <c r="B20" s="109"/>
      <c r="C20" s="109" t="s">
        <v>42</v>
      </c>
      <c r="D20" s="109"/>
    </row>
  </sheetData>
  <mergeCells count="1">
    <mergeCell ref="A3:F3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</vt:lpstr>
      <vt:lpstr>Школы</vt:lpstr>
      <vt:lpstr>Внешк (2)</vt:lpstr>
      <vt:lpstr>ЦБ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Сивцев Петр Дмитриевич</dc:creator>
  <cp:lastModifiedBy>Сивцев Петр Дмитриевич</cp:lastModifiedBy>
  <dcterms:created xsi:type="dcterms:W3CDTF">2017-10-17T03:10:03Z</dcterms:created>
  <dcterms:modified xsi:type="dcterms:W3CDTF">2017-10-17T03:50:58Z</dcterms:modified>
</cp:coreProperties>
</file>