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СВОД" sheetId="1" r:id="rId1"/>
    <sheet name="ФХД СОШ " sheetId="2" r:id="rId2"/>
    <sheet name="ФХД ДОУ" sheetId="3" r:id="rId3"/>
    <sheet name="ФХД ДОП" sheetId="4" r:id="rId4"/>
    <sheet name="ДОУ КП" sheetId="5" r:id="rId5"/>
    <sheet name="СОШ КП" sheetId="6" r:id="rId6"/>
    <sheet name="ДОП КП 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<sst xmlns="http://schemas.openxmlformats.org/spreadsheetml/2006/main" count="243" uniqueCount="133">
  <si>
    <t>Балыктахская СОШ</t>
  </si>
  <si>
    <t>Бедиминская СОШ</t>
  </si>
  <si>
    <t>Быраминская СОШ</t>
  </si>
  <si>
    <t>Жабыльская СОШ</t>
  </si>
  <si>
    <t>Майинская СОШ 2</t>
  </si>
  <si>
    <t>Майинская СОШ им.Ларионова</t>
  </si>
  <si>
    <t>Маттинская СОШ</t>
  </si>
  <si>
    <t>Рассолодинская СОШ</t>
  </si>
  <si>
    <t>Техтюрская СОШ</t>
  </si>
  <si>
    <t>Тюнгюлюнская СОШ</t>
  </si>
  <si>
    <t>Дойдунская СОШ</t>
  </si>
  <si>
    <t>Алтанская  СОШ</t>
  </si>
  <si>
    <t>Батаринская  СОШ</t>
  </si>
  <si>
    <t>Бютейдяхская  СОШ</t>
  </si>
  <si>
    <t>Догдогинская  СОШ</t>
  </si>
  <si>
    <t>Майинская  вечерняя  школа</t>
  </si>
  <si>
    <t>Морукская  СОШ</t>
  </si>
  <si>
    <t>Нахаринская  СОШ</t>
  </si>
  <si>
    <t>Нижне-Бестяхская СОШ №1</t>
  </si>
  <si>
    <t>Нижне-Бестяхская СОШ №2</t>
  </si>
  <si>
    <t>Павловская  СОШ</t>
  </si>
  <si>
    <t>Табагинская  СОШ</t>
  </si>
  <si>
    <t>Таратская  ООШ</t>
  </si>
  <si>
    <t>Телигинская  СОШ</t>
  </si>
  <si>
    <t>Тумульская ООШ</t>
  </si>
  <si>
    <t>Хаптагайская  СОШ</t>
  </si>
  <si>
    <t>Харанская  СОШ</t>
  </si>
  <si>
    <t>Хоробутская  СОШ</t>
  </si>
  <si>
    <t>Чуйинская  СОШ</t>
  </si>
  <si>
    <t>Томторкая СОШ</t>
  </si>
  <si>
    <t>Хатылыминская СОШ</t>
  </si>
  <si>
    <t>Чемоикинская СОШ</t>
  </si>
  <si>
    <t>Тыллыминская Сош</t>
  </si>
  <si>
    <t>Майинский  лицей</t>
  </si>
  <si>
    <t>Мельжехсинская   СОШ</t>
  </si>
  <si>
    <t>№</t>
  </si>
  <si>
    <t>Наименование ОУ</t>
  </si>
  <si>
    <t>ВСЕГО</t>
  </si>
  <si>
    <t>ВСЕГО:</t>
  </si>
  <si>
    <t>Итого бюджетные:</t>
  </si>
  <si>
    <t>Итого автономные:</t>
  </si>
  <si>
    <t>Балыктахский д/с</t>
  </si>
  <si>
    <t>Бютейдяхский д/с</t>
  </si>
  <si>
    <t>Елечейский д/с</t>
  </si>
  <si>
    <t>Жабыльский д/с</t>
  </si>
  <si>
    <t>Майинский д/ №5 "Кустук"</t>
  </si>
  <si>
    <t>Майинский ЦРР "Мичил"</t>
  </si>
  <si>
    <t>Майинский ЦРР "Сардана"</t>
  </si>
  <si>
    <t>Маттинский д/с</t>
  </si>
  <si>
    <t>Мегюренский д/с</t>
  </si>
  <si>
    <t>Морукский д/с</t>
  </si>
  <si>
    <t>Нахаринский д/с</t>
  </si>
  <si>
    <t>Н-Бестяхский д/с "Солнышко"</t>
  </si>
  <si>
    <t>Павловский д/с "Лена"</t>
  </si>
  <si>
    <t>Павловский ЦРР "Мичээр"</t>
  </si>
  <si>
    <t>Табагинский д/с"Кэскил"</t>
  </si>
  <si>
    <t>Телигинский д/с</t>
  </si>
  <si>
    <t>Техтюрский д/с</t>
  </si>
  <si>
    <t>Томторский д/с</t>
  </si>
  <si>
    <t>Тыллыминский д/с</t>
  </si>
  <si>
    <t>Тюнгюлюнский ЦРР "Олимпионик"</t>
  </si>
  <si>
    <t>Тюнгюлюнский ЦРР "Чэчир"</t>
  </si>
  <si>
    <t>Хаптагайский д/с</t>
  </si>
  <si>
    <t>Харанский д/с</t>
  </si>
  <si>
    <t>Хоробутский д/с</t>
  </si>
  <si>
    <t>Итого бюдж. ДОУ:</t>
  </si>
  <si>
    <t>Всего ДОУ:</t>
  </si>
  <si>
    <t>Н-Бестяхский д/с "Сказка"</t>
  </si>
  <si>
    <t>Чуйинский д/с</t>
  </si>
  <si>
    <t>дошкольных образовательных учреждений</t>
  </si>
  <si>
    <t xml:space="preserve">Батаринский д/с </t>
  </si>
  <si>
    <t>Бедиминский д/с</t>
  </si>
  <si>
    <t>Быраминский д/с</t>
  </si>
  <si>
    <t>Россолодинский д/с</t>
  </si>
  <si>
    <t xml:space="preserve">Майинский ЦРР "Кэнчээри" </t>
  </si>
  <si>
    <t>Наименование ДОУ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</si>
  <si>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</si>
  <si>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</si>
  <si>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</si>
  <si>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</si>
  <si>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</si>
  <si>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</si>
  <si>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</si>
  <si>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</si>
  <si>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</si>
  <si>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</si>
  <si>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</si>
  <si>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</si>
  <si>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</si>
  <si>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</si>
  <si>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</si>
  <si>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</si>
  <si>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По бюджетным ДОУ:</t>
  </si>
  <si>
    <t>МАДОУ Майя Кэнчээри</t>
  </si>
  <si>
    <t>Всего по ДОУ:</t>
  </si>
  <si>
    <t>ИТОГО</t>
  </si>
  <si>
    <t>Итого бюдж. школы:</t>
  </si>
  <si>
    <t>МАОУ Рассолодинская СОШ</t>
  </si>
  <si>
    <t>Всего школы субвенция:</t>
  </si>
  <si>
    <t xml:space="preserve">Общая сумма </t>
  </si>
  <si>
    <t>МОУ"МЦДОД" с.Майя</t>
  </si>
  <si>
    <t>допобразования</t>
  </si>
  <si>
    <t xml:space="preserve">ДОУ Мичил </t>
  </si>
  <si>
    <t>Тыллыма СОШ</t>
  </si>
  <si>
    <t>Общеобразовательные учреждения</t>
  </si>
  <si>
    <t>Дошкольные учреждения</t>
  </si>
  <si>
    <t>Внешкольные учреждения</t>
  </si>
  <si>
    <t>636 0701 20 2 1003 611 241</t>
  </si>
  <si>
    <t>636 0702 20 3 1003 611 241</t>
  </si>
  <si>
    <t>636 0702 20 4 1003 611 241</t>
  </si>
  <si>
    <t>ИТОГО:</t>
  </si>
  <si>
    <t>КОД КБК</t>
  </si>
  <si>
    <t>Сумма</t>
  </si>
  <si>
    <t>Изменение средств бюджета, в связи сокращением расходов бюджета МР</t>
  </si>
  <si>
    <t>340/1203</t>
  </si>
  <si>
    <t>340/1202</t>
  </si>
  <si>
    <t>340/1204</t>
  </si>
  <si>
    <t xml:space="preserve">План ФХД  </t>
  </si>
  <si>
    <t xml:space="preserve">План ФХД </t>
  </si>
  <si>
    <t>"Мегино-Кангаласский улус" на 4 квартал 2015 г.</t>
  </si>
  <si>
    <t>Майинский д/ №6 "Чуораанчык"</t>
  </si>
  <si>
    <t>МАОУ  ДОД Техтюрский центр дополнительного образования</t>
  </si>
  <si>
    <t>МАОУ "Майинский межшкольный учебно-производственный комбинат"</t>
  </si>
  <si>
    <t>МБОУ ДОД Майинский центр дополнительного образования</t>
  </si>
  <si>
    <t>МБОУ  ДОД Майинский центр ППМС "Кэскил"</t>
  </si>
  <si>
    <t>Итого:</t>
  </si>
  <si>
    <t>Кассовый план дошкольных образовательных учреждений</t>
  </si>
  <si>
    <t>МОУ ЦПМСС "Кэскил"</t>
  </si>
  <si>
    <t>МАОУ Техтюрский ЦДОД</t>
  </si>
  <si>
    <t>МАОУ УПЦ</t>
  </si>
  <si>
    <t>Кассовый план внешкольных обоазовательных учреждений</t>
  </si>
  <si>
    <t>Кассовый план общеобразовательных учреждений</t>
  </si>
  <si>
    <t>636 0702 20 4 1003 621 241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</si>
</sst>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0000"/>
    <numFmt numFmtId="178" formatCode="0.0000000000"/>
    <numFmt numFmtId="179" formatCode="0.00000"/>
    <numFmt numFmtId="180" formatCode="#,##0.0"/>
    <numFmt numFmtId="181" formatCode="0.0000"/>
    <numFmt numFmtId="182" formatCode="#,##0.000"/>
    <numFmt numFmtId="183" formatCode="#,##0.0000"/>
  </numFmts>
  <fonts count="41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 Cyr"/>
      <family val="0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8"/>
      <name val="Calibri"/>
      <family val="2"/>
    </font>
    <font>
      <sz val="10"/>
      <name val="Arial"/>
      <family val="2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3" borderId="10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ill="1" applyAlignment="1">
      <alignment/>
    </xf>
    <xf numFmtId="0" fontId="1" fillId="24" borderId="10" xfId="0" applyNumberFormat="1" applyFont="1" applyFill="1" applyBorder="1" applyAlignment="1" applyProtection="1">
      <alignment horizontal="left" vertical="top" wrapText="1"/>
      <protection locked="0"/>
    </xf>
    <xf numFmtId="3" fontId="21" fillId="3" borderId="10" xfId="0" applyNumberFormat="1" applyFont="1" applyFill="1" applyBorder="1" applyAlignment="1">
      <alignment/>
    </xf>
    <xf numFmtId="3" fontId="2" fillId="25" borderId="10" xfId="0" applyNumberFormat="1" applyFont="1" applyFill="1" applyBorder="1" applyAlignment="1" applyProtection="1">
      <alignment horizontal="right" vertical="top" wrapText="1"/>
      <protection locked="0"/>
    </xf>
    <xf numFmtId="3" fontId="2" fillId="24" borderId="10" xfId="0" applyNumberFormat="1" applyFont="1" applyFill="1" applyBorder="1" applyAlignment="1" applyProtection="1">
      <alignment horizontal="right" vertical="top" wrapText="1"/>
      <protection locked="0"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Border="1" applyAlignment="1">
      <alignment/>
    </xf>
    <xf numFmtId="3" fontId="4" fillId="24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24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right"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24" borderId="10" xfId="0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3" fillId="0" borderId="0" xfId="0" applyFont="1" applyAlignment="1">
      <alignment/>
    </xf>
    <xf numFmtId="14" fontId="33" fillId="0" borderId="0" xfId="0" applyNumberFormat="1" applyFont="1" applyAlignment="1">
      <alignment horizontal="left"/>
    </xf>
    <xf numFmtId="0" fontId="10" fillId="24" borderId="1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5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" fontId="8" fillId="0" borderId="10" xfId="0" applyNumberFormat="1" applyFont="1" applyBorder="1" applyAlignment="1">
      <alignment/>
    </xf>
    <xf numFmtId="4" fontId="7" fillId="5" borderId="10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7" fillId="5" borderId="15" xfId="0" applyFont="1" applyFill="1" applyBorder="1" applyAlignment="1">
      <alignment/>
    </xf>
    <xf numFmtId="0" fontId="7" fillId="5" borderId="10" xfId="0" applyFont="1" applyFill="1" applyBorder="1" applyAlignment="1">
      <alignment horizontal="left"/>
    </xf>
    <xf numFmtId="4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4" fontId="34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4" fontId="32" fillId="0" borderId="10" xfId="0" applyNumberFormat="1" applyFont="1" applyFill="1" applyBorder="1" applyAlignment="1">
      <alignment horizontal="right" wrapText="1"/>
    </xf>
    <xf numFmtId="4" fontId="32" fillId="0" borderId="10" xfId="0" applyNumberFormat="1" applyFont="1" applyFill="1" applyBorder="1" applyAlignment="1" applyProtection="1">
      <alignment horizontal="right" shrinkToFit="1"/>
      <protection locked="0"/>
    </xf>
    <xf numFmtId="0" fontId="32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 applyProtection="1">
      <alignment horizontal="right" shrinkToFit="1"/>
      <protection locked="0"/>
    </xf>
    <xf numFmtId="0" fontId="9" fillId="24" borderId="10" xfId="0" applyFont="1" applyFill="1" applyBorder="1" applyAlignment="1">
      <alignment horizontal="center" wrapText="1"/>
    </xf>
    <xf numFmtId="4" fontId="9" fillId="24" borderId="10" xfId="0" applyNumberFormat="1" applyFont="1" applyFill="1" applyBorder="1" applyAlignment="1">
      <alignment/>
    </xf>
    <xf numFmtId="0" fontId="32" fillId="24" borderId="10" xfId="0" applyFont="1" applyFill="1" applyBorder="1" applyAlignment="1">
      <alignment horizontal="center" wrapText="1"/>
    </xf>
    <xf numFmtId="4" fontId="10" fillId="24" borderId="10" xfId="0" applyNumberFormat="1" applyFont="1" applyFill="1" applyBorder="1" applyAlignment="1">
      <alignment horizontal="right" wrapText="1"/>
    </xf>
    <xf numFmtId="0" fontId="7" fillId="24" borderId="15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left" wrapText="1"/>
    </xf>
    <xf numFmtId="0" fontId="8" fillId="24" borderId="0" xfId="0" applyFont="1" applyFill="1" applyAlignment="1">
      <alignment/>
    </xf>
    <xf numFmtId="4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3" fillId="24" borderId="10" xfId="0" applyFont="1" applyFill="1" applyBorder="1" applyAlignment="1">
      <alignment/>
    </xf>
    <xf numFmtId="0" fontId="12" fillId="24" borderId="0" xfId="0" applyFont="1" applyFill="1" applyAlignment="1">
      <alignment/>
    </xf>
    <xf numFmtId="0" fontId="12" fillId="24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1" fillId="24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ra\Desktop\&#1041;&#1070;&#1044;&#1046;&#1045;&#1058;%202015%20&#1075;&#1086;&#1076;&#1072;\&#1050;&#1040;&#1057;&#1057;%20&#1055;&#1051;&#1040;&#1053;%20&#1044;&#1054;&#1059;%20&#1085;&#1072;%202015&#1075;\&#1050;&#1040;&#1057;&#1057;.&#1055;&#1051;&#1040;&#1053;%20%202015_&#1044;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трал 2015 дот"/>
      <sheetName val="ДОУ 2015 Госстандарт"/>
      <sheetName val="Свод 3401123 "/>
      <sheetName val="Свод госст ФОТ ДОУ"/>
      <sheetName val="СВОД Госстандарт 2015"/>
      <sheetName val="СВОД дотация 2015"/>
      <sheetName val="ДОУ 2015 дотация"/>
      <sheetName val="Свод Госс_дот"/>
      <sheetName val="Свод дот ФОТ"/>
      <sheetName val="СВОД расход"/>
    </sheetNames>
    <sheetDataSet>
      <sheetData sheetId="6">
        <row r="82">
          <cell r="S82">
            <v>0</v>
          </cell>
        </row>
        <row r="170">
          <cell r="S170">
            <v>0</v>
          </cell>
        </row>
        <row r="258">
          <cell r="S258">
            <v>0</v>
          </cell>
        </row>
        <row r="431">
          <cell r="S431">
            <v>0</v>
          </cell>
        </row>
        <row r="518">
          <cell r="S518">
            <v>0</v>
          </cell>
        </row>
        <row r="605">
          <cell r="S605">
            <v>0</v>
          </cell>
        </row>
        <row r="692">
          <cell r="S692">
            <v>0</v>
          </cell>
        </row>
        <row r="779">
          <cell r="S779">
            <v>0</v>
          </cell>
        </row>
        <row r="866">
          <cell r="S866">
            <v>0</v>
          </cell>
        </row>
        <row r="953">
          <cell r="S953">
            <v>0</v>
          </cell>
        </row>
        <row r="1040">
          <cell r="S1040">
            <v>0</v>
          </cell>
        </row>
        <row r="1127">
          <cell r="S1127">
            <v>0</v>
          </cell>
        </row>
        <row r="1214">
          <cell r="S1214">
            <v>0</v>
          </cell>
        </row>
        <row r="1301">
          <cell r="S1301">
            <v>0</v>
          </cell>
        </row>
        <row r="1388">
          <cell r="S1388">
            <v>0</v>
          </cell>
        </row>
        <row r="1475">
          <cell r="S1475">
            <v>0</v>
          </cell>
        </row>
        <row r="1563">
          <cell r="S1563">
            <v>0</v>
          </cell>
        </row>
        <row r="1652">
          <cell r="S1652">
            <v>0</v>
          </cell>
        </row>
        <row r="1739">
          <cell r="S1739">
            <v>0</v>
          </cell>
        </row>
        <row r="1827">
          <cell r="S1827">
            <v>0</v>
          </cell>
        </row>
        <row r="1915">
          <cell r="S1915">
            <v>0</v>
          </cell>
        </row>
        <row r="2004">
          <cell r="S2004">
            <v>0</v>
          </cell>
        </row>
        <row r="2092">
          <cell r="S2092">
            <v>0</v>
          </cell>
        </row>
        <row r="2181">
          <cell r="S2181">
            <v>0</v>
          </cell>
        </row>
        <row r="2270">
          <cell r="S2270">
            <v>0</v>
          </cell>
        </row>
        <row r="2359">
          <cell r="S2359">
            <v>0</v>
          </cell>
        </row>
        <row r="2446">
          <cell r="S2446">
            <v>0</v>
          </cell>
        </row>
        <row r="2534">
          <cell r="S2534">
            <v>0</v>
          </cell>
        </row>
        <row r="2624">
          <cell r="S2624">
            <v>0</v>
          </cell>
        </row>
        <row r="2712">
          <cell r="S2712">
            <v>0</v>
          </cell>
        </row>
        <row r="2800">
          <cell r="S28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E15" sqref="E15"/>
    </sheetView>
  </sheetViews>
  <sheetFormatPr defaultColWidth="9.140625" defaultRowHeight="15"/>
  <cols>
    <col min="1" max="1" width="3.57421875" style="0" customWidth="1"/>
    <col min="2" max="2" width="18.28125" style="0" customWidth="1"/>
    <col min="3" max="3" width="27.421875" style="0" customWidth="1"/>
    <col min="4" max="4" width="14.8515625" style="0" customWidth="1"/>
  </cols>
  <sheetData>
    <row r="2" spans="1:5" ht="15">
      <c r="A2" s="94" t="s">
        <v>113</v>
      </c>
      <c r="B2" s="94"/>
      <c r="C2" s="94"/>
      <c r="D2" s="94"/>
      <c r="E2" s="94"/>
    </row>
    <row r="3" spans="1:5" ht="15">
      <c r="A3" s="89"/>
      <c r="B3" s="89" t="s">
        <v>119</v>
      </c>
      <c r="C3" s="89"/>
      <c r="D3" s="89"/>
      <c r="E3" s="89"/>
    </row>
    <row r="4" spans="1:4" ht="15">
      <c r="A4" s="88" t="s">
        <v>35</v>
      </c>
      <c r="B4" s="88"/>
      <c r="C4" s="88" t="s">
        <v>111</v>
      </c>
      <c r="D4" s="88" t="s">
        <v>112</v>
      </c>
    </row>
    <row r="5" spans="1:4" ht="30">
      <c r="A5" s="1">
        <v>1</v>
      </c>
      <c r="B5" s="84" t="s">
        <v>104</v>
      </c>
      <c r="C5" s="1" t="s">
        <v>108</v>
      </c>
      <c r="D5" s="85">
        <v>-2258694</v>
      </c>
    </row>
    <row r="6" spans="1:4" ht="30">
      <c r="A6" s="1">
        <v>2</v>
      </c>
      <c r="B6" s="84" t="s">
        <v>105</v>
      </c>
      <c r="C6" s="1" t="s">
        <v>107</v>
      </c>
      <c r="D6" s="85">
        <v>-783276</v>
      </c>
    </row>
    <row r="7" spans="1:4" ht="15">
      <c r="A7" s="1">
        <v>3</v>
      </c>
      <c r="B7" s="95" t="s">
        <v>106</v>
      </c>
      <c r="C7" s="1" t="s">
        <v>109</v>
      </c>
      <c r="D7" s="85">
        <v>-427124</v>
      </c>
    </row>
    <row r="8" spans="1:4" ht="15">
      <c r="A8" s="1"/>
      <c r="B8" s="96"/>
      <c r="C8" s="1" t="s">
        <v>132</v>
      </c>
      <c r="D8" s="85">
        <v>-618106</v>
      </c>
    </row>
    <row r="9" spans="1:4" ht="15">
      <c r="A9" s="86"/>
      <c r="B9" s="86" t="s">
        <v>110</v>
      </c>
      <c r="C9" s="86"/>
      <c r="D9" s="87">
        <f>SUM(D5:D8)</f>
        <v>-4087200</v>
      </c>
    </row>
  </sheetData>
  <mergeCells count="2">
    <mergeCell ref="A2:E2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6" sqref="A46:B46"/>
    </sheetView>
  </sheetViews>
  <sheetFormatPr defaultColWidth="9.140625" defaultRowHeight="15"/>
  <cols>
    <col min="1" max="1" width="4.00390625" style="0" customWidth="1"/>
    <col min="2" max="2" width="22.7109375" style="0" customWidth="1"/>
    <col min="3" max="3" width="15.7109375" style="0" customWidth="1"/>
    <col min="4" max="4" width="16.00390625" style="0" customWidth="1"/>
    <col min="5" max="5" width="31.28125" style="0" customWidth="1"/>
  </cols>
  <sheetData>
    <row r="1" ht="15">
      <c r="B1" t="s">
        <v>117</v>
      </c>
    </row>
    <row r="2" spans="2:3" ht="15">
      <c r="B2" s="4"/>
      <c r="C2" s="4"/>
    </row>
    <row r="3" spans="1:4" ht="15" customHeight="1">
      <c r="A3" s="98" t="s">
        <v>35</v>
      </c>
      <c r="B3" s="101" t="s">
        <v>36</v>
      </c>
      <c r="C3" s="29"/>
      <c r="D3" s="97" t="s">
        <v>114</v>
      </c>
    </row>
    <row r="4" spans="1:4" ht="15">
      <c r="A4" s="99"/>
      <c r="B4" s="102"/>
      <c r="C4" s="30" t="s">
        <v>37</v>
      </c>
      <c r="D4" s="97"/>
    </row>
    <row r="5" spans="1:4" ht="15">
      <c r="A5" s="100"/>
      <c r="B5" s="103"/>
      <c r="C5" s="31"/>
      <c r="D5" s="97"/>
    </row>
    <row r="6" spans="1:4" ht="15">
      <c r="A6" s="1">
        <v>1</v>
      </c>
      <c r="B6" s="2" t="s">
        <v>11</v>
      </c>
      <c r="C6" s="10">
        <f>D6</f>
        <v>-51708</v>
      </c>
      <c r="D6" s="14">
        <v>-51708</v>
      </c>
    </row>
    <row r="7" spans="1:4" ht="15">
      <c r="A7" s="1">
        <v>2</v>
      </c>
      <c r="B7" s="2" t="s">
        <v>0</v>
      </c>
      <c r="C7" s="10">
        <f aca="true" t="shared" si="0" ref="C7:C41">D7</f>
        <v>-90033</v>
      </c>
      <c r="D7" s="14">
        <v>-90033</v>
      </c>
    </row>
    <row r="8" spans="1:4" ht="15">
      <c r="A8" s="1">
        <v>3</v>
      </c>
      <c r="B8" s="2" t="s">
        <v>12</v>
      </c>
      <c r="C8" s="10">
        <f t="shared" si="0"/>
        <v>-71640</v>
      </c>
      <c r="D8" s="14">
        <v>-71640</v>
      </c>
    </row>
    <row r="9" spans="1:4" ht="15">
      <c r="A9" s="1">
        <v>4</v>
      </c>
      <c r="B9" s="2" t="s">
        <v>1</v>
      </c>
      <c r="C9" s="10">
        <f t="shared" si="0"/>
        <v>-24792</v>
      </c>
      <c r="D9" s="14">
        <v>-24792</v>
      </c>
    </row>
    <row r="10" spans="1:4" ht="15">
      <c r="A10" s="1">
        <v>5</v>
      </c>
      <c r="B10" s="2" t="s">
        <v>2</v>
      </c>
      <c r="C10" s="10">
        <f t="shared" si="0"/>
        <v>0</v>
      </c>
      <c r="D10" s="14">
        <v>0</v>
      </c>
    </row>
    <row r="11" spans="1:4" ht="15">
      <c r="A11" s="1">
        <v>6</v>
      </c>
      <c r="B11" s="2" t="s">
        <v>13</v>
      </c>
      <c r="C11" s="10">
        <f t="shared" si="0"/>
        <v>-81414</v>
      </c>
      <c r="D11" s="14">
        <v>-81414</v>
      </c>
    </row>
    <row r="12" spans="1:4" ht="15">
      <c r="A12" s="1">
        <v>7</v>
      </c>
      <c r="B12" s="2" t="s">
        <v>14</v>
      </c>
      <c r="C12" s="10">
        <f t="shared" si="0"/>
        <v>-45702</v>
      </c>
      <c r="D12" s="14">
        <v>-45702</v>
      </c>
    </row>
    <row r="13" spans="1:4" ht="15">
      <c r="A13" s="1">
        <v>8</v>
      </c>
      <c r="B13" s="2" t="s">
        <v>10</v>
      </c>
      <c r="C13" s="10">
        <f t="shared" si="0"/>
        <v>-15372</v>
      </c>
      <c r="D13" s="14">
        <v>-15372</v>
      </c>
    </row>
    <row r="14" spans="1:4" ht="15">
      <c r="A14" s="1">
        <v>9</v>
      </c>
      <c r="B14" s="2" t="s">
        <v>3</v>
      </c>
      <c r="C14" s="10">
        <f t="shared" si="0"/>
        <v>-68157</v>
      </c>
      <c r="D14" s="14">
        <v>-68157</v>
      </c>
    </row>
    <row r="15" spans="1:4" ht="24.75">
      <c r="A15" s="1">
        <v>10</v>
      </c>
      <c r="B15" s="17" t="s">
        <v>15</v>
      </c>
      <c r="C15" s="10">
        <f t="shared" si="0"/>
        <v>-6285</v>
      </c>
      <c r="D15" s="14">
        <v>-6285</v>
      </c>
    </row>
    <row r="16" spans="1:4" ht="15">
      <c r="A16" s="1">
        <v>11</v>
      </c>
      <c r="B16" s="2" t="s">
        <v>4</v>
      </c>
      <c r="C16" s="10">
        <f t="shared" si="0"/>
        <v>-64623</v>
      </c>
      <c r="D16" s="14">
        <v>-64623</v>
      </c>
    </row>
    <row r="17" spans="1:4" s="3" customFormat="1" ht="24">
      <c r="A17" s="1">
        <v>12</v>
      </c>
      <c r="B17" s="2" t="s">
        <v>5</v>
      </c>
      <c r="C17" s="10">
        <f t="shared" si="0"/>
        <v>-117258</v>
      </c>
      <c r="D17" s="14">
        <v>-117258</v>
      </c>
    </row>
    <row r="18" spans="1:4" s="3" customFormat="1" ht="15">
      <c r="A18" s="1">
        <v>13</v>
      </c>
      <c r="B18" s="2" t="s">
        <v>33</v>
      </c>
      <c r="C18" s="10">
        <f t="shared" si="0"/>
        <v>-103638</v>
      </c>
      <c r="D18" s="14">
        <v>-103638</v>
      </c>
    </row>
    <row r="19" spans="1:4" ht="15">
      <c r="A19" s="1">
        <v>14</v>
      </c>
      <c r="B19" s="2" t="s">
        <v>6</v>
      </c>
      <c r="C19" s="10">
        <f t="shared" si="0"/>
        <v>-62412</v>
      </c>
      <c r="D19" s="14">
        <v>-62412</v>
      </c>
    </row>
    <row r="20" spans="1:4" ht="15">
      <c r="A20" s="1">
        <v>15</v>
      </c>
      <c r="B20" s="2" t="s">
        <v>34</v>
      </c>
      <c r="C20" s="10">
        <f t="shared" si="0"/>
        <v>-106217</v>
      </c>
      <c r="D20" s="14">
        <f>-106217</f>
        <v>-106217</v>
      </c>
    </row>
    <row r="21" spans="1:4" ht="15">
      <c r="A21" s="1">
        <v>16</v>
      </c>
      <c r="B21" s="2" t="s">
        <v>16</v>
      </c>
      <c r="C21" s="10">
        <f t="shared" si="0"/>
        <v>-48369</v>
      </c>
      <c r="D21" s="14">
        <v>-48369</v>
      </c>
    </row>
    <row r="22" spans="1:4" ht="15">
      <c r="A22" s="1">
        <v>17</v>
      </c>
      <c r="B22" s="2" t="s">
        <v>17</v>
      </c>
      <c r="C22" s="10">
        <f t="shared" si="0"/>
        <v>-50016</v>
      </c>
      <c r="D22" s="14">
        <v>-50016</v>
      </c>
    </row>
    <row r="23" spans="1:4" ht="15">
      <c r="A23" s="1">
        <v>18</v>
      </c>
      <c r="B23" s="2" t="s">
        <v>18</v>
      </c>
      <c r="C23" s="10">
        <f t="shared" si="0"/>
        <v>-74334</v>
      </c>
      <c r="D23" s="14">
        <v>-74334</v>
      </c>
    </row>
    <row r="24" spans="1:4" ht="15">
      <c r="A24" s="1">
        <v>19</v>
      </c>
      <c r="B24" s="2" t="s">
        <v>19</v>
      </c>
      <c r="C24" s="10">
        <f t="shared" si="0"/>
        <v>-85641</v>
      </c>
      <c r="D24" s="14">
        <v>-85641</v>
      </c>
    </row>
    <row r="25" spans="1:4" ht="15">
      <c r="A25" s="1">
        <v>20</v>
      </c>
      <c r="B25" s="2" t="s">
        <v>20</v>
      </c>
      <c r="C25" s="10">
        <f t="shared" si="0"/>
        <v>-114399</v>
      </c>
      <c r="D25" s="14">
        <v>-114399</v>
      </c>
    </row>
    <row r="26" spans="1:4" ht="15">
      <c r="A26" s="1">
        <v>21</v>
      </c>
      <c r="B26" s="2" t="s">
        <v>21</v>
      </c>
      <c r="C26" s="10">
        <f t="shared" si="0"/>
        <v>-72534</v>
      </c>
      <c r="D26" s="14">
        <v>-72534</v>
      </c>
    </row>
    <row r="27" spans="1:4" ht="15">
      <c r="A27" s="1">
        <v>22</v>
      </c>
      <c r="B27" s="2" t="s">
        <v>22</v>
      </c>
      <c r="C27" s="10">
        <f t="shared" si="0"/>
        <v>-42201</v>
      </c>
      <c r="D27" s="14">
        <v>-42201</v>
      </c>
    </row>
    <row r="28" spans="1:4" s="3" customFormat="1" ht="15">
      <c r="A28" s="1">
        <v>23</v>
      </c>
      <c r="B28" s="2" t="s">
        <v>23</v>
      </c>
      <c r="C28" s="10">
        <f t="shared" si="0"/>
        <v>-38466</v>
      </c>
      <c r="D28" s="14">
        <v>-38466</v>
      </c>
    </row>
    <row r="29" spans="1:4" ht="15">
      <c r="A29" s="1">
        <v>24</v>
      </c>
      <c r="B29" s="2" t="s">
        <v>8</v>
      </c>
      <c r="C29" s="10">
        <f t="shared" si="0"/>
        <v>-138087</v>
      </c>
      <c r="D29" s="14">
        <v>-138087</v>
      </c>
    </row>
    <row r="30" spans="1:4" ht="15">
      <c r="A30" s="1">
        <v>25</v>
      </c>
      <c r="B30" s="2" t="s">
        <v>29</v>
      </c>
      <c r="C30" s="10">
        <f t="shared" si="0"/>
        <v>-74082</v>
      </c>
      <c r="D30" s="14">
        <v>-74082</v>
      </c>
    </row>
    <row r="31" spans="1:4" ht="15">
      <c r="A31" s="1">
        <v>26</v>
      </c>
      <c r="B31" s="2" t="s">
        <v>24</v>
      </c>
      <c r="C31" s="10">
        <f t="shared" si="0"/>
        <v>-48621</v>
      </c>
      <c r="D31" s="14">
        <v>-48621</v>
      </c>
    </row>
    <row r="32" spans="1:4" ht="15">
      <c r="A32" s="1">
        <v>27</v>
      </c>
      <c r="B32" s="2" t="s">
        <v>32</v>
      </c>
      <c r="C32" s="10">
        <f t="shared" si="0"/>
        <v>-93984</v>
      </c>
      <c r="D32" s="14">
        <v>-93984</v>
      </c>
    </row>
    <row r="33" spans="1:4" ht="15">
      <c r="A33" s="1">
        <v>28</v>
      </c>
      <c r="B33" s="2" t="s">
        <v>9</v>
      </c>
      <c r="C33" s="10">
        <f t="shared" si="0"/>
        <v>-147918</v>
      </c>
      <c r="D33" s="14">
        <v>-147918</v>
      </c>
    </row>
    <row r="34" spans="1:4" ht="15">
      <c r="A34" s="1">
        <v>29</v>
      </c>
      <c r="B34" s="2" t="s">
        <v>25</v>
      </c>
      <c r="C34" s="10">
        <f t="shared" si="0"/>
        <v>-49125</v>
      </c>
      <c r="D34" s="14">
        <v>-49125</v>
      </c>
    </row>
    <row r="35" spans="1:4" ht="15">
      <c r="A35" s="1">
        <v>30</v>
      </c>
      <c r="B35" s="2" t="s">
        <v>26</v>
      </c>
      <c r="C35" s="10">
        <f t="shared" si="0"/>
        <v>-78219</v>
      </c>
      <c r="D35" s="14">
        <v>-78219</v>
      </c>
    </row>
    <row r="36" spans="1:4" ht="15">
      <c r="A36" s="1">
        <v>31</v>
      </c>
      <c r="B36" s="2" t="s">
        <v>30</v>
      </c>
      <c r="C36" s="10">
        <f t="shared" si="0"/>
        <v>-17968</v>
      </c>
      <c r="D36" s="14">
        <v>-17968</v>
      </c>
    </row>
    <row r="37" spans="1:4" ht="15">
      <c r="A37" s="1">
        <v>32</v>
      </c>
      <c r="B37" s="2" t="s">
        <v>27</v>
      </c>
      <c r="C37" s="10">
        <f t="shared" si="0"/>
        <v>-114552</v>
      </c>
      <c r="D37" s="14">
        <v>-114552</v>
      </c>
    </row>
    <row r="38" spans="1:4" ht="15">
      <c r="A38" s="1">
        <v>33</v>
      </c>
      <c r="B38" s="2" t="s">
        <v>31</v>
      </c>
      <c r="C38" s="10">
        <f t="shared" si="0"/>
        <v>-60927</v>
      </c>
      <c r="D38" s="14">
        <v>-60927</v>
      </c>
    </row>
    <row r="39" spans="1:4" ht="15">
      <c r="A39" s="1">
        <v>34</v>
      </c>
      <c r="B39" s="2" t="s">
        <v>28</v>
      </c>
      <c r="C39" s="10">
        <f t="shared" si="0"/>
        <v>0</v>
      </c>
      <c r="D39" s="14">
        <v>0</v>
      </c>
    </row>
    <row r="40" spans="1:4" ht="15">
      <c r="A40" s="12"/>
      <c r="B40" s="8" t="s">
        <v>39</v>
      </c>
      <c r="C40" s="11">
        <f>SUM(C6:C39)</f>
        <v>-2258694</v>
      </c>
      <c r="D40" s="15">
        <f>SUM(D6:D39)</f>
        <v>-2258694</v>
      </c>
    </row>
    <row r="41" spans="1:4" ht="15">
      <c r="A41" s="1">
        <v>35</v>
      </c>
      <c r="B41" s="2" t="s">
        <v>7</v>
      </c>
      <c r="C41" s="10">
        <f t="shared" si="0"/>
        <v>0</v>
      </c>
      <c r="D41" s="16">
        <v>0</v>
      </c>
    </row>
    <row r="42" spans="1:4" ht="15">
      <c r="A42" s="12"/>
      <c r="B42" s="8" t="s">
        <v>40</v>
      </c>
      <c r="C42" s="11">
        <f>C41</f>
        <v>0</v>
      </c>
      <c r="D42" s="11">
        <f>D41</f>
        <v>0</v>
      </c>
    </row>
    <row r="43" spans="1:4" ht="15">
      <c r="A43" s="5"/>
      <c r="B43" s="5" t="s">
        <v>38</v>
      </c>
      <c r="C43" s="9">
        <f>C40+C42</f>
        <v>-2258694</v>
      </c>
      <c r="D43" s="9">
        <f>D40+D42</f>
        <v>-2258694</v>
      </c>
    </row>
    <row r="44" spans="2:4" s="3" customFormat="1" ht="15">
      <c r="B44" s="6"/>
      <c r="C44" s="6"/>
      <c r="D44" s="7"/>
    </row>
    <row r="46" ht="15">
      <c r="A46" s="36"/>
    </row>
    <row r="48" ht="15">
      <c r="B48" s="36"/>
    </row>
  </sheetData>
  <sheetProtection/>
  <mergeCells count="3">
    <mergeCell ref="D3:D5"/>
    <mergeCell ref="A3:A5"/>
    <mergeCell ref="B3:B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2">
      <selection activeCell="A42" sqref="A42:B42"/>
    </sheetView>
  </sheetViews>
  <sheetFormatPr defaultColWidth="9.140625" defaultRowHeight="15"/>
  <cols>
    <col min="1" max="1" width="4.00390625" style="0" customWidth="1"/>
    <col min="2" max="2" width="25.7109375" style="0" customWidth="1"/>
    <col min="3" max="4" width="12.00390625" style="0" customWidth="1"/>
    <col min="5" max="5" width="13.140625" style="0" customWidth="1"/>
  </cols>
  <sheetData>
    <row r="1" spans="1:4" ht="15">
      <c r="A1" t="s">
        <v>118</v>
      </c>
      <c r="B1" s="18"/>
      <c r="C1" s="18"/>
      <c r="D1" s="18"/>
    </row>
    <row r="2" spans="1:4" ht="15">
      <c r="A2" s="4" t="s">
        <v>69</v>
      </c>
      <c r="B2" s="18"/>
      <c r="C2" s="18"/>
      <c r="D2" s="18"/>
    </row>
    <row r="3" spans="1:4" ht="15">
      <c r="A3" s="19"/>
      <c r="B3" s="20"/>
      <c r="C3" s="20"/>
      <c r="D3" s="20"/>
    </row>
    <row r="4" spans="1:4" s="21" customFormat="1" ht="15" customHeight="1">
      <c r="A4" s="98" t="s">
        <v>35</v>
      </c>
      <c r="B4" s="101" t="s">
        <v>36</v>
      </c>
      <c r="C4" s="29"/>
      <c r="D4" s="97" t="s">
        <v>115</v>
      </c>
    </row>
    <row r="5" spans="1:4" s="21" customFormat="1" ht="25.5" customHeight="1">
      <c r="A5" s="99"/>
      <c r="B5" s="102"/>
      <c r="C5" s="30" t="s">
        <v>37</v>
      </c>
      <c r="D5" s="97"/>
    </row>
    <row r="6" spans="1:4" s="21" customFormat="1" ht="27" customHeight="1">
      <c r="A6" s="100"/>
      <c r="B6" s="103"/>
      <c r="C6" s="31"/>
      <c r="D6" s="97"/>
    </row>
    <row r="7" spans="1:4" s="13" customFormat="1" ht="16.5" customHeight="1">
      <c r="A7" s="66">
        <v>1</v>
      </c>
      <c r="B7" s="17" t="s">
        <v>41</v>
      </c>
      <c r="C7" s="67">
        <f>D7</f>
        <v>-38424</v>
      </c>
      <c r="D7" s="68">
        <v>-38424</v>
      </c>
    </row>
    <row r="8" spans="1:4" s="13" customFormat="1" ht="15" customHeight="1">
      <c r="A8" s="69">
        <v>2</v>
      </c>
      <c r="B8" s="32" t="s">
        <v>70</v>
      </c>
      <c r="C8" s="67">
        <f aca="true" t="shared" si="0" ref="C8:C37">D8</f>
        <v>-43917</v>
      </c>
      <c r="D8" s="70">
        <v>-43917</v>
      </c>
    </row>
    <row r="9" spans="1:4" s="13" customFormat="1" ht="14.25" customHeight="1">
      <c r="A9" s="66">
        <v>3</v>
      </c>
      <c r="B9" s="17" t="s">
        <v>71</v>
      </c>
      <c r="C9" s="67">
        <f t="shared" si="0"/>
        <v>-29097</v>
      </c>
      <c r="D9" s="68">
        <v>-29097</v>
      </c>
    </row>
    <row r="10" spans="1:4" s="13" customFormat="1" ht="15" customHeight="1">
      <c r="A10" s="66">
        <v>4</v>
      </c>
      <c r="B10" s="17" t="s">
        <v>42</v>
      </c>
      <c r="C10" s="67">
        <f t="shared" si="0"/>
        <v>-32046</v>
      </c>
      <c r="D10" s="68">
        <v>-32046</v>
      </c>
    </row>
    <row r="11" spans="1:4" s="13" customFormat="1" ht="14.25" customHeight="1">
      <c r="A11" s="66">
        <v>5</v>
      </c>
      <c r="B11" s="17" t="s">
        <v>43</v>
      </c>
      <c r="C11" s="67">
        <f t="shared" si="0"/>
        <v>-19479</v>
      </c>
      <c r="D11" s="68">
        <v>-19479</v>
      </c>
    </row>
    <row r="12" spans="1:4" s="13" customFormat="1" ht="15.75" customHeight="1">
      <c r="A12" s="69">
        <v>6</v>
      </c>
      <c r="B12" s="17" t="s">
        <v>44</v>
      </c>
      <c r="C12" s="67">
        <f t="shared" si="0"/>
        <v>-30597</v>
      </c>
      <c r="D12" s="68">
        <v>-30597</v>
      </c>
    </row>
    <row r="13" spans="1:4" s="13" customFormat="1" ht="15" customHeight="1">
      <c r="A13" s="66">
        <v>7</v>
      </c>
      <c r="B13" s="17" t="s">
        <v>45</v>
      </c>
      <c r="C13" s="67">
        <f t="shared" si="0"/>
        <v>-48474</v>
      </c>
      <c r="D13" s="68">
        <v>-48474</v>
      </c>
    </row>
    <row r="14" spans="1:4" s="13" customFormat="1" ht="15" customHeight="1">
      <c r="A14" s="66">
        <v>8</v>
      </c>
      <c r="B14" s="17" t="s">
        <v>46</v>
      </c>
      <c r="C14" s="67">
        <f t="shared" si="0"/>
        <v>0</v>
      </c>
      <c r="D14" s="68">
        <v>0</v>
      </c>
    </row>
    <row r="15" spans="1:4" s="13" customFormat="1" ht="14.25" customHeight="1">
      <c r="A15" s="66">
        <v>9</v>
      </c>
      <c r="B15" s="17" t="s">
        <v>47</v>
      </c>
      <c r="C15" s="67">
        <f t="shared" si="0"/>
        <v>0</v>
      </c>
      <c r="D15" s="68">
        <v>0</v>
      </c>
    </row>
    <row r="16" spans="1:4" s="13" customFormat="1" ht="14.25" customHeight="1">
      <c r="A16" s="69">
        <v>10</v>
      </c>
      <c r="B16" s="17" t="s">
        <v>120</v>
      </c>
      <c r="C16" s="67">
        <f t="shared" si="0"/>
        <v>-19293</v>
      </c>
      <c r="D16" s="68">
        <v>-19293</v>
      </c>
    </row>
    <row r="17" spans="1:4" s="13" customFormat="1" ht="15" customHeight="1">
      <c r="A17" s="66">
        <v>11</v>
      </c>
      <c r="B17" s="17" t="s">
        <v>48</v>
      </c>
      <c r="C17" s="67">
        <f t="shared" si="0"/>
        <v>-34200</v>
      </c>
      <c r="D17" s="68">
        <v>-34200</v>
      </c>
    </row>
    <row r="18" spans="1:4" s="13" customFormat="1" ht="14.25" customHeight="1">
      <c r="A18" s="66">
        <v>12</v>
      </c>
      <c r="B18" s="17" t="s">
        <v>49</v>
      </c>
      <c r="C18" s="67">
        <f t="shared" si="0"/>
        <v>-20394</v>
      </c>
      <c r="D18" s="68">
        <v>-20394</v>
      </c>
    </row>
    <row r="19" spans="1:4" s="13" customFormat="1" ht="13.5" customHeight="1">
      <c r="A19" s="66">
        <v>13</v>
      </c>
      <c r="B19" s="17" t="s">
        <v>50</v>
      </c>
      <c r="C19" s="67">
        <f t="shared" si="0"/>
        <v>-14907</v>
      </c>
      <c r="D19" s="68">
        <v>-14907</v>
      </c>
    </row>
    <row r="20" spans="1:4" s="13" customFormat="1" ht="14.25" customHeight="1">
      <c r="A20" s="69">
        <v>14</v>
      </c>
      <c r="B20" s="17" t="s">
        <v>51</v>
      </c>
      <c r="C20" s="67">
        <f t="shared" si="0"/>
        <v>-32283</v>
      </c>
      <c r="D20" s="68">
        <v>-32283</v>
      </c>
    </row>
    <row r="21" spans="1:4" s="13" customFormat="1" ht="15">
      <c r="A21" s="66">
        <v>15</v>
      </c>
      <c r="B21" s="17" t="s">
        <v>67</v>
      </c>
      <c r="C21" s="67">
        <f t="shared" si="0"/>
        <v>0</v>
      </c>
      <c r="D21" s="68">
        <v>0</v>
      </c>
    </row>
    <row r="22" spans="1:4" s="13" customFormat="1" ht="14.25" customHeight="1">
      <c r="A22" s="66">
        <v>16</v>
      </c>
      <c r="B22" s="17" t="s">
        <v>52</v>
      </c>
      <c r="C22" s="67">
        <f t="shared" si="0"/>
        <v>0</v>
      </c>
      <c r="D22" s="68">
        <v>0</v>
      </c>
    </row>
    <row r="23" spans="1:4" s="13" customFormat="1" ht="22.5" customHeight="1">
      <c r="A23" s="66">
        <v>17</v>
      </c>
      <c r="B23" s="17" t="s">
        <v>53</v>
      </c>
      <c r="C23" s="67">
        <f t="shared" si="0"/>
        <v>-32718</v>
      </c>
      <c r="D23" s="68">
        <v>-32718</v>
      </c>
    </row>
    <row r="24" spans="1:4" s="13" customFormat="1" ht="15" customHeight="1">
      <c r="A24" s="69">
        <v>18</v>
      </c>
      <c r="B24" s="17" t="s">
        <v>54</v>
      </c>
      <c r="C24" s="67">
        <f t="shared" si="0"/>
        <v>-77892</v>
      </c>
      <c r="D24" s="68">
        <v>-77892</v>
      </c>
    </row>
    <row r="25" spans="1:4" s="13" customFormat="1" ht="13.5" customHeight="1">
      <c r="A25" s="66">
        <v>19</v>
      </c>
      <c r="B25" s="17" t="s">
        <v>55</v>
      </c>
      <c r="C25" s="67">
        <f t="shared" si="0"/>
        <v>-29025</v>
      </c>
      <c r="D25" s="68">
        <v>-29025</v>
      </c>
    </row>
    <row r="26" spans="1:4" s="13" customFormat="1" ht="15" customHeight="1">
      <c r="A26" s="66">
        <v>20</v>
      </c>
      <c r="B26" s="17" t="s">
        <v>56</v>
      </c>
      <c r="C26" s="67">
        <f t="shared" si="0"/>
        <v>-29877</v>
      </c>
      <c r="D26" s="68">
        <v>-29877</v>
      </c>
    </row>
    <row r="27" spans="1:4" s="13" customFormat="1" ht="14.25" customHeight="1">
      <c r="A27" s="66">
        <v>21</v>
      </c>
      <c r="B27" s="17" t="s">
        <v>57</v>
      </c>
      <c r="C27" s="67">
        <f t="shared" si="0"/>
        <v>-44037</v>
      </c>
      <c r="D27" s="68">
        <v>-44037</v>
      </c>
    </row>
    <row r="28" spans="1:4" s="13" customFormat="1" ht="13.5" customHeight="1">
      <c r="A28" s="69">
        <v>22</v>
      </c>
      <c r="B28" s="17" t="s">
        <v>58</v>
      </c>
      <c r="C28" s="67">
        <f t="shared" si="0"/>
        <v>-24276</v>
      </c>
      <c r="D28" s="68">
        <v>-24276</v>
      </c>
    </row>
    <row r="29" spans="1:4" s="13" customFormat="1" ht="15" customHeight="1">
      <c r="A29" s="66">
        <v>23</v>
      </c>
      <c r="B29" s="17" t="s">
        <v>59</v>
      </c>
      <c r="C29" s="67">
        <f t="shared" si="0"/>
        <v>-20220</v>
      </c>
      <c r="D29" s="68">
        <v>-20220</v>
      </c>
    </row>
    <row r="30" spans="1:4" s="13" customFormat="1" ht="24.75">
      <c r="A30" s="66">
        <v>24</v>
      </c>
      <c r="B30" s="17" t="s">
        <v>60</v>
      </c>
      <c r="C30" s="67">
        <f t="shared" si="0"/>
        <v>-44403</v>
      </c>
      <c r="D30" s="68">
        <v>-44403</v>
      </c>
    </row>
    <row r="31" spans="1:4" s="13" customFormat="1" ht="21.75" customHeight="1">
      <c r="A31" s="66">
        <v>25</v>
      </c>
      <c r="B31" s="17" t="s">
        <v>61</v>
      </c>
      <c r="C31" s="67">
        <f t="shared" si="0"/>
        <v>-33093</v>
      </c>
      <c r="D31" s="68">
        <v>-33093</v>
      </c>
    </row>
    <row r="32" spans="1:4" s="13" customFormat="1" ht="14.25" customHeight="1">
      <c r="A32" s="69">
        <v>26</v>
      </c>
      <c r="B32" s="17" t="s">
        <v>62</v>
      </c>
      <c r="C32" s="67">
        <f t="shared" si="0"/>
        <v>-39078</v>
      </c>
      <c r="D32" s="68">
        <v>-39078</v>
      </c>
    </row>
    <row r="33" spans="1:4" s="24" customFormat="1" ht="13.5" customHeight="1">
      <c r="A33" s="66">
        <v>27</v>
      </c>
      <c r="B33" s="17" t="s">
        <v>63</v>
      </c>
      <c r="C33" s="67">
        <f t="shared" si="0"/>
        <v>0</v>
      </c>
      <c r="D33" s="68">
        <v>0</v>
      </c>
    </row>
    <row r="34" spans="1:4" s="13" customFormat="1" ht="14.25" customHeight="1">
      <c r="A34" s="66">
        <v>28</v>
      </c>
      <c r="B34" s="17" t="s">
        <v>64</v>
      </c>
      <c r="C34" s="67">
        <f t="shared" si="0"/>
        <v>-31377</v>
      </c>
      <c r="D34" s="68">
        <v>-31377</v>
      </c>
    </row>
    <row r="35" spans="1:4" s="13" customFormat="1" ht="15">
      <c r="A35" s="66">
        <v>29</v>
      </c>
      <c r="B35" s="17" t="s">
        <v>68</v>
      </c>
      <c r="C35" s="67">
        <f t="shared" si="0"/>
        <v>-14169</v>
      </c>
      <c r="D35" s="68">
        <v>-14169</v>
      </c>
    </row>
    <row r="36" spans="1:4" s="35" customFormat="1" ht="12">
      <c r="A36" s="71"/>
      <c r="B36" s="33" t="s">
        <v>65</v>
      </c>
      <c r="C36" s="72">
        <f>SUM(C7:C35)</f>
        <v>-783276</v>
      </c>
      <c r="D36" s="72">
        <f>SUM(D7:D35)</f>
        <v>-783276</v>
      </c>
    </row>
    <row r="37" spans="1:4" s="13" customFormat="1" ht="15.75" customHeight="1">
      <c r="A37" s="66">
        <v>30</v>
      </c>
      <c r="B37" s="32" t="s">
        <v>74</v>
      </c>
      <c r="C37" s="67">
        <f t="shared" si="0"/>
        <v>0</v>
      </c>
      <c r="D37" s="68"/>
    </row>
    <row r="38" spans="1:4" s="25" customFormat="1" ht="12">
      <c r="A38" s="73"/>
      <c r="B38" s="38" t="s">
        <v>66</v>
      </c>
      <c r="C38" s="74">
        <f>C36+C37</f>
        <v>-783276</v>
      </c>
      <c r="D38" s="74">
        <f>D36+D37</f>
        <v>-783276</v>
      </c>
    </row>
    <row r="39" spans="3:4" ht="15">
      <c r="C39" s="26"/>
      <c r="D39" s="26"/>
    </row>
    <row r="40" spans="3:4" ht="15">
      <c r="C40" s="26"/>
      <c r="D40" s="26"/>
    </row>
    <row r="42" spans="1:2" ht="15">
      <c r="A42" s="36"/>
      <c r="B42" s="36"/>
    </row>
    <row r="44" ht="15">
      <c r="B44" s="37"/>
    </row>
  </sheetData>
  <sheetProtection/>
  <mergeCells count="3">
    <mergeCell ref="D4:D6"/>
    <mergeCell ref="A4:A6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9" sqref="D9:D10"/>
    </sheetView>
  </sheetViews>
  <sheetFormatPr defaultColWidth="9.140625" defaultRowHeight="15"/>
  <cols>
    <col min="1" max="1" width="4.00390625" style="0" customWidth="1"/>
    <col min="2" max="2" width="25.7109375" style="0" customWidth="1"/>
    <col min="3" max="4" width="12.00390625" style="0" customWidth="1"/>
  </cols>
  <sheetData>
    <row r="1" spans="1:4" ht="15">
      <c r="A1" t="s">
        <v>117</v>
      </c>
      <c r="B1" s="18"/>
      <c r="C1" s="18"/>
      <c r="D1" s="18"/>
    </row>
    <row r="2" spans="1:4" ht="15">
      <c r="A2" s="4" t="s">
        <v>101</v>
      </c>
      <c r="B2" s="18"/>
      <c r="C2" s="18"/>
      <c r="D2" s="18"/>
    </row>
    <row r="3" spans="1:4" ht="15">
      <c r="A3" s="19"/>
      <c r="B3" s="20"/>
      <c r="C3" s="20"/>
      <c r="D3" s="20"/>
    </row>
    <row r="4" spans="1:4" s="21" customFormat="1" ht="15" customHeight="1">
      <c r="A4" s="98" t="s">
        <v>35</v>
      </c>
      <c r="B4" s="101" t="s">
        <v>36</v>
      </c>
      <c r="C4" s="29"/>
      <c r="D4" s="97" t="s">
        <v>116</v>
      </c>
    </row>
    <row r="5" spans="1:4" s="21" customFormat="1" ht="25.5" customHeight="1">
      <c r="A5" s="99"/>
      <c r="B5" s="102"/>
      <c r="C5" s="30" t="s">
        <v>37</v>
      </c>
      <c r="D5" s="97"/>
    </row>
    <row r="6" spans="1:4" s="21" customFormat="1" ht="27" customHeight="1">
      <c r="A6" s="100"/>
      <c r="B6" s="103"/>
      <c r="C6" s="31"/>
      <c r="D6" s="97"/>
    </row>
    <row r="7" spans="1:4" s="13" customFormat="1" ht="46.5" customHeight="1">
      <c r="A7" s="22">
        <v>1</v>
      </c>
      <c r="B7" s="90" t="s">
        <v>123</v>
      </c>
      <c r="C7" s="28">
        <f>D7</f>
        <v>-348902</v>
      </c>
      <c r="D7" s="23">
        <v>-348902</v>
      </c>
    </row>
    <row r="8" spans="1:4" s="13" customFormat="1" ht="41.25" customHeight="1">
      <c r="A8" s="22">
        <v>2</v>
      </c>
      <c r="B8" s="90" t="s">
        <v>124</v>
      </c>
      <c r="C8" s="28">
        <f>D8</f>
        <v>-78222</v>
      </c>
      <c r="D8" s="23">
        <v>-78222</v>
      </c>
    </row>
    <row r="9" spans="1:4" s="13" customFormat="1" ht="49.5" customHeight="1">
      <c r="A9" s="22">
        <v>3</v>
      </c>
      <c r="B9" s="90" t="s">
        <v>121</v>
      </c>
      <c r="C9" s="28">
        <f>D9</f>
        <v>-109359</v>
      </c>
      <c r="D9" s="23">
        <v>-109359</v>
      </c>
    </row>
    <row r="10" spans="1:4" s="13" customFormat="1" ht="68.25" customHeight="1">
      <c r="A10" s="22">
        <v>4</v>
      </c>
      <c r="B10" s="90" t="s">
        <v>122</v>
      </c>
      <c r="C10" s="28">
        <f>D10</f>
        <v>-508747</v>
      </c>
      <c r="D10" s="23">
        <v>-508747</v>
      </c>
    </row>
    <row r="11" spans="1:4" s="35" customFormat="1" ht="12">
      <c r="A11" s="27"/>
      <c r="B11" s="33" t="s">
        <v>125</v>
      </c>
      <c r="C11" s="34">
        <f>SUM(C7:C10)</f>
        <v>-1045230</v>
      </c>
      <c r="D11" s="34">
        <f>SUM(D7:D10)</f>
        <v>-1045230</v>
      </c>
    </row>
    <row r="12" spans="3:4" ht="15">
      <c r="C12" s="26"/>
      <c r="D12" s="26"/>
    </row>
    <row r="14" spans="1:2" ht="15">
      <c r="A14" s="36"/>
      <c r="B14" s="36"/>
    </row>
    <row r="16" ht="15">
      <c r="B16" s="37"/>
    </row>
  </sheetData>
  <sheetProtection/>
  <mergeCells count="3">
    <mergeCell ref="A4:A6"/>
    <mergeCell ref="B4:B6"/>
    <mergeCell ref="D4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3" ySplit="5" topLeftCell="M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" sqref="M4"/>
    </sheetView>
  </sheetViews>
  <sheetFormatPr defaultColWidth="9.140625" defaultRowHeight="15"/>
  <cols>
    <col min="1" max="1" width="3.7109375" style="39" customWidth="1"/>
    <col min="2" max="2" width="27.7109375" style="39" customWidth="1"/>
    <col min="3" max="3" width="12.8515625" style="41" customWidth="1"/>
    <col min="4" max="6" width="12.28125" style="39" bestFit="1" customWidth="1"/>
    <col min="7" max="7" width="12.57421875" style="41" customWidth="1"/>
    <col min="8" max="9" width="12.28125" style="39" bestFit="1" customWidth="1"/>
    <col min="10" max="10" width="11.8515625" style="39" customWidth="1"/>
    <col min="11" max="11" width="12.7109375" style="41" customWidth="1"/>
    <col min="12" max="12" width="12.421875" style="39" customWidth="1"/>
    <col min="13" max="13" width="12.140625" style="39" customWidth="1"/>
    <col min="14" max="14" width="12.421875" style="39" customWidth="1"/>
    <col min="15" max="15" width="12.57421875" style="41" customWidth="1"/>
    <col min="16" max="16" width="12.28125" style="39" customWidth="1"/>
    <col min="17" max="17" width="12.421875" style="39" customWidth="1"/>
    <col min="18" max="18" width="11.421875" style="39" customWidth="1"/>
    <col min="19" max="19" width="12.28125" style="41" customWidth="1"/>
    <col min="20" max="16384" width="9.140625" style="39" customWidth="1"/>
  </cols>
  <sheetData>
    <row r="1" ht="12.75">
      <c r="B1" s="40"/>
    </row>
    <row r="2" ht="12.75">
      <c r="B2" s="40" t="s">
        <v>126</v>
      </c>
    </row>
    <row r="3" ht="12.75">
      <c r="B3" s="40"/>
    </row>
    <row r="5" spans="1:19" s="44" customFormat="1" ht="11.25">
      <c r="A5" s="42" t="s">
        <v>35</v>
      </c>
      <c r="B5" s="42" t="s">
        <v>75</v>
      </c>
      <c r="C5" s="92" t="s">
        <v>99</v>
      </c>
      <c r="D5" s="42" t="s">
        <v>76</v>
      </c>
      <c r="E5" s="42" t="s">
        <v>77</v>
      </c>
      <c r="F5" s="42" t="s">
        <v>78</v>
      </c>
      <c r="G5" s="43" t="s">
        <v>79</v>
      </c>
      <c r="H5" s="42" t="s">
        <v>80</v>
      </c>
      <c r="I5" s="42" t="s">
        <v>81</v>
      </c>
      <c r="J5" s="42" t="s">
        <v>82</v>
      </c>
      <c r="K5" s="43" t="s">
        <v>83</v>
      </c>
      <c r="L5" s="42" t="s">
        <v>84</v>
      </c>
      <c r="M5" s="42" t="s">
        <v>85</v>
      </c>
      <c r="N5" s="42" t="s">
        <v>86</v>
      </c>
      <c r="O5" s="43" t="s">
        <v>87</v>
      </c>
      <c r="P5" s="42" t="s">
        <v>88</v>
      </c>
      <c r="Q5" s="42" t="s">
        <v>89</v>
      </c>
      <c r="R5" s="42" t="s">
        <v>90</v>
      </c>
      <c r="S5" s="43" t="s">
        <v>91</v>
      </c>
    </row>
    <row r="6" spans="1:19" ht="11.25">
      <c r="A6" s="45">
        <v>1</v>
      </c>
      <c r="B6" s="46" t="s">
        <v>41</v>
      </c>
      <c r="C6" s="93">
        <f>O6+S6</f>
        <v>-38424</v>
      </c>
      <c r="D6" s="47">
        <v>0</v>
      </c>
      <c r="E6" s="47">
        <v>0</v>
      </c>
      <c r="F6" s="47">
        <v>0</v>
      </c>
      <c r="G6" s="49">
        <f>D6+E6+F6</f>
        <v>0</v>
      </c>
      <c r="H6" s="47">
        <v>0</v>
      </c>
      <c r="I6" s="47">
        <v>0</v>
      </c>
      <c r="J6" s="47">
        <v>0</v>
      </c>
      <c r="K6" s="49">
        <f>SUM(H6:J6)</f>
        <v>0</v>
      </c>
      <c r="L6" s="47">
        <v>0</v>
      </c>
      <c r="M6" s="47"/>
      <c r="N6" s="47"/>
      <c r="O6" s="49">
        <f>SUM(L6:N6)</f>
        <v>0</v>
      </c>
      <c r="P6" s="47">
        <v>-12808</v>
      </c>
      <c r="Q6" s="47">
        <v>-25616</v>
      </c>
      <c r="R6" s="47">
        <f>'[1]ДОУ 2015 дотация'!S605</f>
        <v>0</v>
      </c>
      <c r="S6" s="49">
        <f>SUM(P6:R6)</f>
        <v>-38424</v>
      </c>
    </row>
    <row r="7" spans="1:19" ht="11.25">
      <c r="A7" s="45">
        <v>2</v>
      </c>
      <c r="B7" s="46" t="s">
        <v>70</v>
      </c>
      <c r="C7" s="93">
        <f aca="true" t="shared" si="0" ref="C7:C38">O7+S7</f>
        <v>-43917</v>
      </c>
      <c r="D7" s="47">
        <v>0</v>
      </c>
      <c r="E7" s="47">
        <v>0</v>
      </c>
      <c r="F7" s="47">
        <v>0</v>
      </c>
      <c r="G7" s="49">
        <f>SUM(D7:F7)</f>
        <v>0</v>
      </c>
      <c r="H7" s="47">
        <v>0</v>
      </c>
      <c r="I7" s="47">
        <v>0</v>
      </c>
      <c r="J7" s="47">
        <v>0</v>
      </c>
      <c r="K7" s="49">
        <f aca="true" t="shared" si="1" ref="K7:K38">SUM(H7:J7)</f>
        <v>0</v>
      </c>
      <c r="L7" s="47">
        <v>0</v>
      </c>
      <c r="M7" s="47"/>
      <c r="N7" s="47"/>
      <c r="O7" s="49">
        <f aca="true" t="shared" si="2" ref="O7:O38">SUM(L7:N7)</f>
        <v>0</v>
      </c>
      <c r="P7" s="47">
        <v>-14639</v>
      </c>
      <c r="Q7" s="47">
        <v>-29278</v>
      </c>
      <c r="R7" s="47">
        <f>'[1]ДОУ 2015 дотация'!S692</f>
        <v>0</v>
      </c>
      <c r="S7" s="49">
        <f aca="true" t="shared" si="3" ref="S7:S36">SUM(P7:R7)</f>
        <v>-43917</v>
      </c>
    </row>
    <row r="8" spans="1:19" ht="11.25">
      <c r="A8" s="50">
        <v>3</v>
      </c>
      <c r="B8" s="46" t="s">
        <v>71</v>
      </c>
      <c r="C8" s="93">
        <f t="shared" si="0"/>
        <v>-29097</v>
      </c>
      <c r="D8" s="47">
        <v>0</v>
      </c>
      <c r="E8" s="47">
        <v>0</v>
      </c>
      <c r="F8" s="47">
        <v>0</v>
      </c>
      <c r="G8" s="49">
        <f aca="true" t="shared" si="4" ref="G8:G38">SUM(D8:F8)</f>
        <v>0</v>
      </c>
      <c r="H8" s="47">
        <v>0</v>
      </c>
      <c r="I8" s="47">
        <v>0</v>
      </c>
      <c r="J8" s="47">
        <v>0</v>
      </c>
      <c r="K8" s="49">
        <f t="shared" si="1"/>
        <v>0</v>
      </c>
      <c r="L8" s="47">
        <v>0</v>
      </c>
      <c r="M8" s="47"/>
      <c r="N8" s="47"/>
      <c r="O8" s="49">
        <f t="shared" si="2"/>
        <v>0</v>
      </c>
      <c r="P8" s="47">
        <v>-9699</v>
      </c>
      <c r="Q8" s="47">
        <v>-19398</v>
      </c>
      <c r="R8" s="47">
        <f>'[1]ДОУ 2015 дотация'!S779</f>
        <v>0</v>
      </c>
      <c r="S8" s="49">
        <f t="shared" si="3"/>
        <v>-29097</v>
      </c>
    </row>
    <row r="9" spans="1:19" ht="11.25">
      <c r="A9" s="45">
        <v>4</v>
      </c>
      <c r="B9" s="46" t="s">
        <v>72</v>
      </c>
      <c r="C9" s="93">
        <f t="shared" si="0"/>
        <v>0</v>
      </c>
      <c r="D9" s="47">
        <v>0</v>
      </c>
      <c r="E9" s="47">
        <v>0</v>
      </c>
      <c r="F9" s="47">
        <v>0</v>
      </c>
      <c r="G9" s="49">
        <f t="shared" si="4"/>
        <v>0</v>
      </c>
      <c r="H9" s="47">
        <v>0</v>
      </c>
      <c r="I9" s="47">
        <v>0</v>
      </c>
      <c r="J9" s="47">
        <v>0</v>
      </c>
      <c r="K9" s="49">
        <f t="shared" si="1"/>
        <v>0</v>
      </c>
      <c r="L9" s="47">
        <v>0</v>
      </c>
      <c r="M9" s="47"/>
      <c r="N9" s="64"/>
      <c r="O9" s="49">
        <f t="shared" si="2"/>
        <v>0</v>
      </c>
      <c r="P9" s="64">
        <v>0</v>
      </c>
      <c r="Q9" s="47">
        <v>0</v>
      </c>
      <c r="R9" s="47">
        <f>'[1]ДОУ 2015 дотация'!S2534</f>
        <v>0</v>
      </c>
      <c r="S9" s="49">
        <f t="shared" si="3"/>
        <v>0</v>
      </c>
    </row>
    <row r="10" spans="1:19" ht="11.25">
      <c r="A10" s="45">
        <v>5</v>
      </c>
      <c r="B10" s="46" t="s">
        <v>42</v>
      </c>
      <c r="C10" s="93">
        <f t="shared" si="0"/>
        <v>-32046</v>
      </c>
      <c r="D10" s="47">
        <v>0</v>
      </c>
      <c r="E10" s="47">
        <v>0</v>
      </c>
      <c r="F10" s="47">
        <v>0</v>
      </c>
      <c r="G10" s="49">
        <f t="shared" si="4"/>
        <v>0</v>
      </c>
      <c r="H10" s="47">
        <v>0</v>
      </c>
      <c r="I10" s="47">
        <v>0</v>
      </c>
      <c r="J10" s="47">
        <v>0</v>
      </c>
      <c r="K10" s="49">
        <f t="shared" si="1"/>
        <v>0</v>
      </c>
      <c r="L10" s="47">
        <v>0</v>
      </c>
      <c r="M10" s="47"/>
      <c r="N10" s="47"/>
      <c r="O10" s="49">
        <f t="shared" si="2"/>
        <v>0</v>
      </c>
      <c r="P10" s="64">
        <v>-10682</v>
      </c>
      <c r="Q10" s="47">
        <v>-21364</v>
      </c>
      <c r="R10" s="47">
        <f>'[1]ДОУ 2015 дотация'!S866</f>
        <v>0</v>
      </c>
      <c r="S10" s="49">
        <f t="shared" si="3"/>
        <v>-32046</v>
      </c>
    </row>
    <row r="11" spans="1:19" ht="11.25">
      <c r="A11" s="50">
        <v>6</v>
      </c>
      <c r="B11" s="46" t="s">
        <v>43</v>
      </c>
      <c r="C11" s="93">
        <f t="shared" si="0"/>
        <v>-19479</v>
      </c>
      <c r="D11" s="47">
        <v>0</v>
      </c>
      <c r="E11" s="47">
        <v>0</v>
      </c>
      <c r="F11" s="47">
        <v>0</v>
      </c>
      <c r="G11" s="49">
        <f t="shared" si="4"/>
        <v>0</v>
      </c>
      <c r="H11" s="47">
        <v>0</v>
      </c>
      <c r="I11" s="47">
        <v>0</v>
      </c>
      <c r="J11" s="47">
        <v>0</v>
      </c>
      <c r="K11" s="49">
        <f t="shared" si="1"/>
        <v>0</v>
      </c>
      <c r="L11" s="47">
        <v>0</v>
      </c>
      <c r="M11" s="47"/>
      <c r="N11" s="47"/>
      <c r="O11" s="49">
        <f t="shared" si="2"/>
        <v>0</v>
      </c>
      <c r="P11" s="47">
        <v>-6493</v>
      </c>
      <c r="Q11" s="47">
        <v>-12986</v>
      </c>
      <c r="R11" s="47">
        <f>'[1]ДОУ 2015 дотация'!S518</f>
        <v>0</v>
      </c>
      <c r="S11" s="49">
        <f t="shared" si="3"/>
        <v>-19479</v>
      </c>
    </row>
    <row r="12" spans="1:19" ht="11.25">
      <c r="A12" s="45">
        <v>7</v>
      </c>
      <c r="B12" s="46" t="s">
        <v>44</v>
      </c>
      <c r="C12" s="93">
        <f t="shared" si="0"/>
        <v>-30597</v>
      </c>
      <c r="D12" s="47">
        <v>0</v>
      </c>
      <c r="E12" s="47">
        <v>0</v>
      </c>
      <c r="F12" s="47">
        <v>0</v>
      </c>
      <c r="G12" s="49">
        <f t="shared" si="4"/>
        <v>0</v>
      </c>
      <c r="H12" s="47">
        <v>0</v>
      </c>
      <c r="I12" s="47">
        <v>0</v>
      </c>
      <c r="J12" s="47">
        <v>0</v>
      </c>
      <c r="K12" s="49">
        <f t="shared" si="1"/>
        <v>0</v>
      </c>
      <c r="L12" s="47">
        <v>0</v>
      </c>
      <c r="M12" s="47"/>
      <c r="N12" s="47"/>
      <c r="O12" s="49">
        <f t="shared" si="2"/>
        <v>0</v>
      </c>
      <c r="P12" s="47">
        <v>-10199</v>
      </c>
      <c r="Q12" s="47">
        <v>-20398</v>
      </c>
      <c r="R12" s="47">
        <f>'[1]ДОУ 2015 дотация'!S953</f>
        <v>0</v>
      </c>
      <c r="S12" s="49">
        <f t="shared" si="3"/>
        <v>-30597</v>
      </c>
    </row>
    <row r="13" spans="1:19" ht="11.25">
      <c r="A13" s="45">
        <v>8</v>
      </c>
      <c r="B13" s="46" t="s">
        <v>45</v>
      </c>
      <c r="C13" s="93">
        <f t="shared" si="0"/>
        <v>-48474</v>
      </c>
      <c r="D13" s="47">
        <v>0</v>
      </c>
      <c r="E13" s="47">
        <v>0</v>
      </c>
      <c r="F13" s="47">
        <v>0</v>
      </c>
      <c r="G13" s="49">
        <f t="shared" si="4"/>
        <v>0</v>
      </c>
      <c r="H13" s="47">
        <v>0</v>
      </c>
      <c r="I13" s="47">
        <v>0</v>
      </c>
      <c r="J13" s="47">
        <v>0</v>
      </c>
      <c r="K13" s="49">
        <f t="shared" si="1"/>
        <v>0</v>
      </c>
      <c r="L13" s="47">
        <v>0</v>
      </c>
      <c r="M13" s="47"/>
      <c r="N13" s="47"/>
      <c r="O13" s="49">
        <f t="shared" si="2"/>
        <v>0</v>
      </c>
      <c r="P13" s="47">
        <v>-16158</v>
      </c>
      <c r="Q13" s="47">
        <v>-32316</v>
      </c>
      <c r="R13" s="47">
        <f>'[1]ДОУ 2015 дотация'!S258</f>
        <v>0</v>
      </c>
      <c r="S13" s="49">
        <f t="shared" si="3"/>
        <v>-48474</v>
      </c>
    </row>
    <row r="14" spans="1:19" ht="11.25">
      <c r="A14" s="50">
        <v>9</v>
      </c>
      <c r="B14" s="46" t="s">
        <v>46</v>
      </c>
      <c r="C14" s="93">
        <f t="shared" si="0"/>
        <v>0</v>
      </c>
      <c r="D14" s="47">
        <v>0</v>
      </c>
      <c r="E14" s="47">
        <v>0</v>
      </c>
      <c r="F14" s="47">
        <v>0</v>
      </c>
      <c r="G14" s="49">
        <f t="shared" si="4"/>
        <v>0</v>
      </c>
      <c r="H14" s="47">
        <v>0</v>
      </c>
      <c r="I14" s="47">
        <v>0</v>
      </c>
      <c r="J14" s="47">
        <v>0</v>
      </c>
      <c r="K14" s="49">
        <f t="shared" si="1"/>
        <v>0</v>
      </c>
      <c r="L14" s="47">
        <v>0</v>
      </c>
      <c r="M14" s="78"/>
      <c r="N14" s="64"/>
      <c r="O14" s="49">
        <f t="shared" si="2"/>
        <v>0</v>
      </c>
      <c r="P14" s="64">
        <v>0</v>
      </c>
      <c r="Q14" s="47">
        <v>0</v>
      </c>
      <c r="R14" s="47">
        <f>'[1]ДОУ 2015 дотация'!S82</f>
        <v>0</v>
      </c>
      <c r="S14" s="49">
        <f t="shared" si="3"/>
        <v>0</v>
      </c>
    </row>
    <row r="15" spans="1:19" ht="11.25">
      <c r="A15" s="45">
        <v>10</v>
      </c>
      <c r="B15" s="46" t="s">
        <v>47</v>
      </c>
      <c r="C15" s="93">
        <f t="shared" si="0"/>
        <v>0</v>
      </c>
      <c r="D15" s="64">
        <f>P15+T15</f>
        <v>0</v>
      </c>
      <c r="E15" s="64">
        <f>Q15+U15</f>
        <v>0</v>
      </c>
      <c r="F15" s="64">
        <f>R15+V15</f>
        <v>0</v>
      </c>
      <c r="G15" s="49">
        <f t="shared" si="4"/>
        <v>0</v>
      </c>
      <c r="H15" s="47">
        <v>0</v>
      </c>
      <c r="I15" s="47">
        <v>0</v>
      </c>
      <c r="J15" s="47">
        <v>0</v>
      </c>
      <c r="K15" s="49">
        <f>W15+AA15</f>
        <v>0</v>
      </c>
      <c r="L15" s="47">
        <v>0</v>
      </c>
      <c r="M15" s="47"/>
      <c r="N15" s="47"/>
      <c r="O15" s="49">
        <f t="shared" si="2"/>
        <v>0</v>
      </c>
      <c r="P15" s="47">
        <v>0</v>
      </c>
      <c r="Q15" s="47">
        <v>0</v>
      </c>
      <c r="R15" s="47">
        <f>'[1]ДОУ 2015 дотация'!S170</f>
        <v>0</v>
      </c>
      <c r="S15" s="49">
        <f t="shared" si="3"/>
        <v>0</v>
      </c>
    </row>
    <row r="16" spans="1:19" ht="11.25">
      <c r="A16" s="45"/>
      <c r="B16" s="46" t="s">
        <v>120</v>
      </c>
      <c r="C16" s="93">
        <f>O16+S16</f>
        <v>-19293</v>
      </c>
      <c r="D16" s="64">
        <v>0</v>
      </c>
      <c r="E16" s="64">
        <v>0</v>
      </c>
      <c r="F16" s="64">
        <f>R16+V16</f>
        <v>0</v>
      </c>
      <c r="G16" s="49">
        <f t="shared" si="4"/>
        <v>0</v>
      </c>
      <c r="H16" s="47">
        <v>0</v>
      </c>
      <c r="I16" s="47">
        <v>0</v>
      </c>
      <c r="J16" s="47">
        <v>0</v>
      </c>
      <c r="K16" s="49">
        <f>W16+AA16</f>
        <v>0</v>
      </c>
      <c r="L16" s="47"/>
      <c r="M16" s="47"/>
      <c r="N16" s="47"/>
      <c r="O16" s="49">
        <f t="shared" si="2"/>
        <v>0</v>
      </c>
      <c r="P16" s="47">
        <v>-6431</v>
      </c>
      <c r="Q16" s="47">
        <v>-12862</v>
      </c>
      <c r="R16" s="47"/>
      <c r="S16" s="49">
        <f t="shared" si="3"/>
        <v>-19293</v>
      </c>
    </row>
    <row r="17" spans="1:19" ht="11.25">
      <c r="A17" s="45">
        <v>11</v>
      </c>
      <c r="B17" s="46" t="s">
        <v>48</v>
      </c>
      <c r="C17" s="93">
        <f t="shared" si="0"/>
        <v>-34200</v>
      </c>
      <c r="D17" s="47">
        <v>0</v>
      </c>
      <c r="E17" s="47">
        <v>0</v>
      </c>
      <c r="F17" s="47">
        <v>0</v>
      </c>
      <c r="G17" s="49">
        <f t="shared" si="4"/>
        <v>0</v>
      </c>
      <c r="H17" s="47">
        <v>0</v>
      </c>
      <c r="I17" s="47">
        <v>0</v>
      </c>
      <c r="J17" s="47">
        <v>0</v>
      </c>
      <c r="K17" s="49">
        <f t="shared" si="1"/>
        <v>0</v>
      </c>
      <c r="L17" s="47">
        <v>0</v>
      </c>
      <c r="M17" s="47"/>
      <c r="N17" s="47"/>
      <c r="O17" s="49">
        <f t="shared" si="2"/>
        <v>0</v>
      </c>
      <c r="P17" s="47">
        <v>-11400</v>
      </c>
      <c r="Q17" s="47">
        <v>-22800</v>
      </c>
      <c r="R17" s="47">
        <f>'[1]ДОУ 2015 дотация'!S1127</f>
        <v>0</v>
      </c>
      <c r="S17" s="49">
        <f t="shared" si="3"/>
        <v>-34200</v>
      </c>
    </row>
    <row r="18" spans="1:19" ht="11.25">
      <c r="A18" s="50">
        <v>12</v>
      </c>
      <c r="B18" s="46" t="s">
        <v>49</v>
      </c>
      <c r="C18" s="93">
        <f t="shared" si="0"/>
        <v>-20394</v>
      </c>
      <c r="D18" s="47">
        <v>0</v>
      </c>
      <c r="E18" s="47">
        <v>0</v>
      </c>
      <c r="F18" s="47">
        <v>0</v>
      </c>
      <c r="G18" s="49">
        <f t="shared" si="4"/>
        <v>0</v>
      </c>
      <c r="H18" s="47">
        <v>0</v>
      </c>
      <c r="I18" s="47">
        <v>0</v>
      </c>
      <c r="J18" s="47">
        <v>0</v>
      </c>
      <c r="K18" s="49">
        <f t="shared" si="1"/>
        <v>0</v>
      </c>
      <c r="L18" s="47">
        <v>0</v>
      </c>
      <c r="M18" s="47"/>
      <c r="N18" s="47"/>
      <c r="O18" s="49">
        <f t="shared" si="2"/>
        <v>0</v>
      </c>
      <c r="P18" s="47">
        <v>-6798</v>
      </c>
      <c r="Q18" s="47">
        <v>-13596</v>
      </c>
      <c r="R18" s="47">
        <f>'[1]ДОУ 2015 дотация'!S2446</f>
        <v>0</v>
      </c>
      <c r="S18" s="49">
        <f t="shared" si="3"/>
        <v>-20394</v>
      </c>
    </row>
    <row r="19" spans="1:19" ht="11.25">
      <c r="A19" s="45">
        <v>13</v>
      </c>
      <c r="B19" s="46" t="s">
        <v>50</v>
      </c>
      <c r="C19" s="93">
        <f t="shared" si="0"/>
        <v>-14907</v>
      </c>
      <c r="D19" s="47">
        <v>0</v>
      </c>
      <c r="E19" s="47">
        <v>0</v>
      </c>
      <c r="F19" s="47">
        <v>0</v>
      </c>
      <c r="G19" s="49">
        <f t="shared" si="4"/>
        <v>0</v>
      </c>
      <c r="H19" s="47">
        <v>0</v>
      </c>
      <c r="I19" s="47">
        <v>0</v>
      </c>
      <c r="J19" s="47">
        <v>0</v>
      </c>
      <c r="K19" s="49">
        <f t="shared" si="1"/>
        <v>0</v>
      </c>
      <c r="L19" s="47">
        <v>0</v>
      </c>
      <c r="M19" s="47"/>
      <c r="N19" s="47"/>
      <c r="O19" s="49">
        <f t="shared" si="2"/>
        <v>0</v>
      </c>
      <c r="P19" s="47">
        <v>-4969</v>
      </c>
      <c r="Q19" s="47">
        <v>-9938</v>
      </c>
      <c r="R19" s="47">
        <f>'[1]ДОУ 2015 дотация'!S1214</f>
        <v>0</v>
      </c>
      <c r="S19" s="49">
        <f t="shared" si="3"/>
        <v>-14907</v>
      </c>
    </row>
    <row r="20" spans="1:19" ht="11.25">
      <c r="A20" s="45">
        <v>14</v>
      </c>
      <c r="B20" s="46" t="s">
        <v>51</v>
      </c>
      <c r="C20" s="93">
        <f t="shared" si="0"/>
        <v>-32283</v>
      </c>
      <c r="D20" s="47">
        <v>0</v>
      </c>
      <c r="E20" s="47">
        <v>0</v>
      </c>
      <c r="F20" s="47">
        <v>0</v>
      </c>
      <c r="G20" s="49">
        <f t="shared" si="4"/>
        <v>0</v>
      </c>
      <c r="H20" s="47">
        <v>0</v>
      </c>
      <c r="I20" s="47">
        <v>0</v>
      </c>
      <c r="J20" s="47">
        <v>0</v>
      </c>
      <c r="K20" s="49">
        <f t="shared" si="1"/>
        <v>0</v>
      </c>
      <c r="L20" s="47">
        <v>0</v>
      </c>
      <c r="M20" s="47"/>
      <c r="N20" s="47"/>
      <c r="O20" s="49">
        <f t="shared" si="2"/>
        <v>0</v>
      </c>
      <c r="P20" s="47">
        <v>-10761</v>
      </c>
      <c r="Q20" s="47">
        <v>-21522</v>
      </c>
      <c r="R20" s="47">
        <f>'[1]ДОУ 2015 дотация'!S1301</f>
        <v>0</v>
      </c>
      <c r="S20" s="49">
        <f t="shared" si="3"/>
        <v>-32283</v>
      </c>
    </row>
    <row r="21" spans="1:19" ht="11.25">
      <c r="A21" s="50">
        <v>15</v>
      </c>
      <c r="B21" s="46" t="s">
        <v>67</v>
      </c>
      <c r="C21" s="93">
        <f t="shared" si="0"/>
        <v>0</v>
      </c>
      <c r="D21" s="47">
        <v>0</v>
      </c>
      <c r="E21" s="47">
        <v>0</v>
      </c>
      <c r="F21" s="47">
        <v>0</v>
      </c>
      <c r="G21" s="49">
        <f t="shared" si="4"/>
        <v>0</v>
      </c>
      <c r="H21" s="47">
        <v>0</v>
      </c>
      <c r="I21" s="47">
        <v>0</v>
      </c>
      <c r="J21" s="47">
        <v>0</v>
      </c>
      <c r="K21" s="49">
        <f t="shared" si="1"/>
        <v>0</v>
      </c>
      <c r="L21" s="47">
        <v>0</v>
      </c>
      <c r="M21" s="47"/>
      <c r="N21" s="47"/>
      <c r="O21" s="49">
        <f t="shared" si="2"/>
        <v>0</v>
      </c>
      <c r="P21" s="47">
        <v>0</v>
      </c>
      <c r="Q21" s="47">
        <v>0</v>
      </c>
      <c r="R21" s="47">
        <f>'[1]ДОУ 2015 дотация'!S2181</f>
        <v>0</v>
      </c>
      <c r="S21" s="49">
        <f t="shared" si="3"/>
        <v>0</v>
      </c>
    </row>
    <row r="22" spans="1:19" ht="11.25">
      <c r="A22" s="45">
        <v>16</v>
      </c>
      <c r="B22" s="46" t="s">
        <v>52</v>
      </c>
      <c r="C22" s="93">
        <f t="shared" si="0"/>
        <v>0</v>
      </c>
      <c r="D22" s="47">
        <v>0</v>
      </c>
      <c r="E22" s="47">
        <v>0</v>
      </c>
      <c r="F22" s="47">
        <v>0</v>
      </c>
      <c r="G22" s="49">
        <f t="shared" si="4"/>
        <v>0</v>
      </c>
      <c r="H22" s="47">
        <v>0</v>
      </c>
      <c r="I22" s="47">
        <v>0</v>
      </c>
      <c r="J22" s="47">
        <v>0</v>
      </c>
      <c r="K22" s="49">
        <f t="shared" si="1"/>
        <v>0</v>
      </c>
      <c r="L22" s="47">
        <v>0</v>
      </c>
      <c r="M22" s="47"/>
      <c r="N22" s="47"/>
      <c r="O22" s="49">
        <f t="shared" si="2"/>
        <v>0</v>
      </c>
      <c r="P22" s="47">
        <v>0</v>
      </c>
      <c r="Q22" s="47">
        <v>0</v>
      </c>
      <c r="R22" s="47">
        <f>'[1]ДОУ 2015 дотация'!S2624</f>
        <v>0</v>
      </c>
      <c r="S22" s="49">
        <f t="shared" si="3"/>
        <v>0</v>
      </c>
    </row>
    <row r="23" spans="1:19" ht="11.25">
      <c r="A23" s="45">
        <v>17</v>
      </c>
      <c r="B23" s="46" t="s">
        <v>53</v>
      </c>
      <c r="C23" s="93">
        <f t="shared" si="0"/>
        <v>-32718</v>
      </c>
      <c r="D23" s="47">
        <v>0</v>
      </c>
      <c r="E23" s="47">
        <v>0</v>
      </c>
      <c r="F23" s="47">
        <v>0</v>
      </c>
      <c r="G23" s="49">
        <f t="shared" si="4"/>
        <v>0</v>
      </c>
      <c r="H23" s="47">
        <v>0</v>
      </c>
      <c r="I23" s="47">
        <v>0</v>
      </c>
      <c r="J23" s="47">
        <v>0</v>
      </c>
      <c r="K23" s="49">
        <f t="shared" si="1"/>
        <v>0</v>
      </c>
      <c r="L23" s="47">
        <v>0</v>
      </c>
      <c r="M23" s="47"/>
      <c r="N23" s="47"/>
      <c r="O23" s="49">
        <f t="shared" si="2"/>
        <v>0</v>
      </c>
      <c r="P23" s="47">
        <v>-10906</v>
      </c>
      <c r="Q23" s="47">
        <v>-21812</v>
      </c>
      <c r="R23" s="47">
        <f>'[1]ДОУ 2015 дотация'!S2800</f>
        <v>0</v>
      </c>
      <c r="S23" s="49">
        <f t="shared" si="3"/>
        <v>-32718</v>
      </c>
    </row>
    <row r="24" spans="1:19" ht="11.25">
      <c r="A24" s="50">
        <v>18</v>
      </c>
      <c r="B24" s="46" t="s">
        <v>54</v>
      </c>
      <c r="C24" s="93">
        <f t="shared" si="0"/>
        <v>-77892</v>
      </c>
      <c r="D24" s="47">
        <v>0</v>
      </c>
      <c r="E24" s="47">
        <v>0</v>
      </c>
      <c r="F24" s="47">
        <v>0</v>
      </c>
      <c r="G24" s="49">
        <f t="shared" si="4"/>
        <v>0</v>
      </c>
      <c r="H24" s="47">
        <v>0</v>
      </c>
      <c r="I24" s="47">
        <v>0</v>
      </c>
      <c r="J24" s="47">
        <v>0</v>
      </c>
      <c r="K24" s="49">
        <f t="shared" si="1"/>
        <v>0</v>
      </c>
      <c r="L24" s="47">
        <v>0</v>
      </c>
      <c r="M24" s="47"/>
      <c r="N24" s="47"/>
      <c r="O24" s="49">
        <f t="shared" si="2"/>
        <v>0</v>
      </c>
      <c r="P24" s="47">
        <v>-25966</v>
      </c>
      <c r="Q24" s="47">
        <v>-51926</v>
      </c>
      <c r="R24" s="47">
        <f>'[1]ДОУ 2015 дотация'!S2712</f>
        <v>0</v>
      </c>
      <c r="S24" s="49">
        <f t="shared" si="3"/>
        <v>-77892</v>
      </c>
    </row>
    <row r="25" spans="1:19" ht="11.25">
      <c r="A25" s="45">
        <v>19</v>
      </c>
      <c r="B25" s="46" t="s">
        <v>73</v>
      </c>
      <c r="C25" s="93">
        <f t="shared" si="0"/>
        <v>0</v>
      </c>
      <c r="D25" s="47">
        <v>0</v>
      </c>
      <c r="E25" s="47">
        <v>0</v>
      </c>
      <c r="F25" s="47">
        <v>0</v>
      </c>
      <c r="G25" s="49">
        <f t="shared" si="4"/>
        <v>0</v>
      </c>
      <c r="H25" s="47">
        <v>0</v>
      </c>
      <c r="I25" s="47">
        <v>0</v>
      </c>
      <c r="J25" s="47">
        <v>0</v>
      </c>
      <c r="K25" s="49">
        <f t="shared" si="1"/>
        <v>0</v>
      </c>
      <c r="L25" s="47">
        <v>0</v>
      </c>
      <c r="M25" s="47"/>
      <c r="N25" s="47"/>
      <c r="O25" s="49">
        <f t="shared" si="2"/>
        <v>0</v>
      </c>
      <c r="P25" s="47">
        <v>0</v>
      </c>
      <c r="Q25" s="47">
        <v>0</v>
      </c>
      <c r="R25" s="47">
        <f>'[1]ДОУ 2015 дотация'!S1388</f>
        <v>0</v>
      </c>
      <c r="S25" s="49">
        <f t="shared" si="3"/>
        <v>0</v>
      </c>
    </row>
    <row r="26" spans="1:19" ht="11.25">
      <c r="A26" s="45">
        <v>20</v>
      </c>
      <c r="B26" s="46" t="s">
        <v>55</v>
      </c>
      <c r="C26" s="93">
        <f t="shared" si="0"/>
        <v>-29025</v>
      </c>
      <c r="D26" s="47">
        <v>0</v>
      </c>
      <c r="E26" s="47">
        <v>0</v>
      </c>
      <c r="F26" s="47">
        <v>0</v>
      </c>
      <c r="G26" s="49">
        <f t="shared" si="4"/>
        <v>0</v>
      </c>
      <c r="H26" s="47">
        <v>0</v>
      </c>
      <c r="I26" s="47">
        <v>0</v>
      </c>
      <c r="J26" s="47">
        <v>0</v>
      </c>
      <c r="K26" s="49">
        <f t="shared" si="1"/>
        <v>0</v>
      </c>
      <c r="L26" s="47">
        <v>0</v>
      </c>
      <c r="M26" s="47"/>
      <c r="N26" s="47"/>
      <c r="O26" s="49">
        <f t="shared" si="2"/>
        <v>0</v>
      </c>
      <c r="P26" s="47">
        <v>-9675</v>
      </c>
      <c r="Q26" s="47">
        <v>-19350</v>
      </c>
      <c r="R26" s="47">
        <f>'[1]ДОУ 2015 дотация'!S1475</f>
        <v>0</v>
      </c>
      <c r="S26" s="49">
        <f t="shared" si="3"/>
        <v>-29025</v>
      </c>
    </row>
    <row r="27" spans="1:19" ht="11.25">
      <c r="A27" s="50">
        <v>21</v>
      </c>
      <c r="B27" s="46" t="s">
        <v>56</v>
      </c>
      <c r="C27" s="93">
        <f t="shared" si="0"/>
        <v>-29877</v>
      </c>
      <c r="D27" s="47">
        <v>0</v>
      </c>
      <c r="E27" s="47">
        <v>0</v>
      </c>
      <c r="F27" s="47">
        <v>0</v>
      </c>
      <c r="G27" s="49">
        <f t="shared" si="4"/>
        <v>0</v>
      </c>
      <c r="H27" s="47">
        <v>0</v>
      </c>
      <c r="I27" s="47">
        <v>0</v>
      </c>
      <c r="J27" s="47">
        <v>0</v>
      </c>
      <c r="K27" s="49">
        <f t="shared" si="1"/>
        <v>0</v>
      </c>
      <c r="L27" s="47">
        <v>0</v>
      </c>
      <c r="M27" s="47"/>
      <c r="N27" s="47"/>
      <c r="O27" s="49">
        <f t="shared" si="2"/>
        <v>0</v>
      </c>
      <c r="P27" s="47">
        <v>-9959</v>
      </c>
      <c r="Q27" s="47">
        <v>-19918</v>
      </c>
      <c r="R27" s="47">
        <f>'[1]ДОУ 2015 дотация'!S1739</f>
        <v>0</v>
      </c>
      <c r="S27" s="49">
        <f t="shared" si="3"/>
        <v>-29877</v>
      </c>
    </row>
    <row r="28" spans="1:19" ht="11.25">
      <c r="A28" s="45">
        <v>22</v>
      </c>
      <c r="B28" s="46" t="s">
        <v>57</v>
      </c>
      <c r="C28" s="93">
        <f t="shared" si="0"/>
        <v>-44037</v>
      </c>
      <c r="D28" s="47">
        <v>0</v>
      </c>
      <c r="E28" s="47">
        <v>0</v>
      </c>
      <c r="F28" s="47">
        <v>0</v>
      </c>
      <c r="G28" s="49">
        <f t="shared" si="4"/>
        <v>0</v>
      </c>
      <c r="H28" s="47">
        <v>0</v>
      </c>
      <c r="I28" s="47">
        <v>0</v>
      </c>
      <c r="J28" s="47">
        <v>0</v>
      </c>
      <c r="K28" s="49">
        <f t="shared" si="1"/>
        <v>0</v>
      </c>
      <c r="L28" s="47">
        <v>0</v>
      </c>
      <c r="M28" s="47"/>
      <c r="N28" s="47"/>
      <c r="O28" s="49">
        <f t="shared" si="2"/>
        <v>0</v>
      </c>
      <c r="P28" s="47">
        <v>-14678</v>
      </c>
      <c r="Q28" s="47">
        <v>-29359</v>
      </c>
      <c r="R28" s="47">
        <f>'[1]ДОУ 2015 дотация'!S1563</f>
        <v>0</v>
      </c>
      <c r="S28" s="49">
        <f t="shared" si="3"/>
        <v>-44037</v>
      </c>
    </row>
    <row r="29" spans="1:19" ht="11.25">
      <c r="A29" s="45">
        <v>23</v>
      </c>
      <c r="B29" s="46" t="s">
        <v>58</v>
      </c>
      <c r="C29" s="93">
        <f t="shared" si="0"/>
        <v>-24276</v>
      </c>
      <c r="D29" s="47">
        <v>0</v>
      </c>
      <c r="E29" s="47">
        <v>0</v>
      </c>
      <c r="F29" s="47">
        <v>0</v>
      </c>
      <c r="G29" s="49">
        <f t="shared" si="4"/>
        <v>0</v>
      </c>
      <c r="H29" s="47">
        <v>0</v>
      </c>
      <c r="I29" s="47">
        <v>0</v>
      </c>
      <c r="J29" s="47">
        <v>0</v>
      </c>
      <c r="K29" s="49">
        <f t="shared" si="1"/>
        <v>0</v>
      </c>
      <c r="L29" s="47">
        <v>0</v>
      </c>
      <c r="M29" s="47"/>
      <c r="N29" s="47"/>
      <c r="O29" s="49">
        <f t="shared" si="2"/>
        <v>0</v>
      </c>
      <c r="P29" s="47">
        <v>-8092</v>
      </c>
      <c r="Q29" s="47">
        <v>-16184</v>
      </c>
      <c r="R29" s="47">
        <f>'[1]ДОУ 2015 дотация'!S1652</f>
        <v>0</v>
      </c>
      <c r="S29" s="49">
        <f t="shared" si="3"/>
        <v>-24276</v>
      </c>
    </row>
    <row r="30" spans="1:19" ht="11.25">
      <c r="A30" s="50">
        <v>24</v>
      </c>
      <c r="B30" s="46" t="s">
        <v>59</v>
      </c>
      <c r="C30" s="93">
        <f t="shared" si="0"/>
        <v>-20220</v>
      </c>
      <c r="D30" s="47">
        <v>0</v>
      </c>
      <c r="E30" s="47">
        <v>0</v>
      </c>
      <c r="F30" s="47">
        <v>0</v>
      </c>
      <c r="G30" s="49">
        <f t="shared" si="4"/>
        <v>0</v>
      </c>
      <c r="H30" s="47">
        <v>0</v>
      </c>
      <c r="I30" s="47">
        <v>0</v>
      </c>
      <c r="J30" s="47">
        <v>0</v>
      </c>
      <c r="K30" s="49">
        <f t="shared" si="1"/>
        <v>0</v>
      </c>
      <c r="L30" s="47">
        <v>0</v>
      </c>
      <c r="M30" s="47"/>
      <c r="N30" s="47"/>
      <c r="O30" s="49">
        <f t="shared" si="2"/>
        <v>0</v>
      </c>
      <c r="P30" s="47">
        <v>-6740</v>
      </c>
      <c r="Q30" s="47">
        <v>-13480</v>
      </c>
      <c r="R30" s="47">
        <f>'[1]ДОУ 2015 дотация'!S1827</f>
        <v>0</v>
      </c>
      <c r="S30" s="49">
        <f t="shared" si="3"/>
        <v>-20220</v>
      </c>
    </row>
    <row r="31" spans="1:19" ht="11.25">
      <c r="A31" s="45">
        <v>25</v>
      </c>
      <c r="B31" s="46" t="s">
        <v>60</v>
      </c>
      <c r="C31" s="93">
        <f t="shared" si="0"/>
        <v>-44403</v>
      </c>
      <c r="D31" s="47">
        <v>0</v>
      </c>
      <c r="E31" s="47">
        <v>0</v>
      </c>
      <c r="F31" s="47">
        <v>0</v>
      </c>
      <c r="G31" s="49">
        <f t="shared" si="4"/>
        <v>0</v>
      </c>
      <c r="H31" s="47">
        <v>0</v>
      </c>
      <c r="I31" s="47">
        <v>0</v>
      </c>
      <c r="J31" s="47">
        <v>0</v>
      </c>
      <c r="K31" s="49">
        <f t="shared" si="1"/>
        <v>0</v>
      </c>
      <c r="L31" s="47">
        <v>0</v>
      </c>
      <c r="M31" s="47"/>
      <c r="N31" s="47"/>
      <c r="O31" s="49">
        <f t="shared" si="2"/>
        <v>0</v>
      </c>
      <c r="P31" s="47">
        <v>-14801</v>
      </c>
      <c r="Q31" s="47">
        <v>-29602</v>
      </c>
      <c r="R31" s="47">
        <f>'[1]ДОУ 2015 дотация'!S2270</f>
        <v>0</v>
      </c>
      <c r="S31" s="49">
        <f t="shared" si="3"/>
        <v>-44403</v>
      </c>
    </row>
    <row r="32" spans="1:19" ht="11.25">
      <c r="A32" s="45">
        <v>26</v>
      </c>
      <c r="B32" s="46" t="s">
        <v>61</v>
      </c>
      <c r="C32" s="93">
        <f t="shared" si="0"/>
        <v>-33093</v>
      </c>
      <c r="D32" s="47">
        <v>0</v>
      </c>
      <c r="E32" s="47">
        <v>0</v>
      </c>
      <c r="F32" s="47">
        <v>0</v>
      </c>
      <c r="G32" s="49">
        <f t="shared" si="4"/>
        <v>0</v>
      </c>
      <c r="H32" s="47">
        <v>0</v>
      </c>
      <c r="I32" s="47">
        <v>0</v>
      </c>
      <c r="J32" s="47">
        <v>0</v>
      </c>
      <c r="K32" s="49">
        <f t="shared" si="1"/>
        <v>0</v>
      </c>
      <c r="L32" s="47">
        <v>0</v>
      </c>
      <c r="M32" s="47"/>
      <c r="N32" s="47"/>
      <c r="O32" s="49">
        <f t="shared" si="2"/>
        <v>0</v>
      </c>
      <c r="P32" s="47">
        <v>-11031</v>
      </c>
      <c r="Q32" s="47">
        <v>-22062</v>
      </c>
      <c r="R32" s="47">
        <f>'[1]ДОУ 2015 дотация'!S2359</f>
        <v>0</v>
      </c>
      <c r="S32" s="49">
        <f t="shared" si="3"/>
        <v>-33093</v>
      </c>
    </row>
    <row r="33" spans="1:19" ht="11.25">
      <c r="A33" s="50">
        <v>27</v>
      </c>
      <c r="B33" s="46" t="s">
        <v>62</v>
      </c>
      <c r="C33" s="93">
        <f t="shared" si="0"/>
        <v>-39078</v>
      </c>
      <c r="D33" s="47">
        <v>0</v>
      </c>
      <c r="E33" s="47">
        <v>0</v>
      </c>
      <c r="F33" s="47">
        <v>0</v>
      </c>
      <c r="G33" s="49">
        <f t="shared" si="4"/>
        <v>0</v>
      </c>
      <c r="H33" s="47">
        <v>0</v>
      </c>
      <c r="I33" s="47">
        <v>0</v>
      </c>
      <c r="J33" s="47">
        <v>0</v>
      </c>
      <c r="K33" s="49">
        <f t="shared" si="1"/>
        <v>0</v>
      </c>
      <c r="L33" s="47">
        <v>0</v>
      </c>
      <c r="M33" s="47"/>
      <c r="N33" s="47"/>
      <c r="O33" s="49">
        <f t="shared" si="2"/>
        <v>0</v>
      </c>
      <c r="P33" s="47">
        <v>-13026</v>
      </c>
      <c r="Q33" s="47">
        <v>-26052</v>
      </c>
      <c r="R33" s="47">
        <f>'[1]ДОУ 2015 дотация'!S1915</f>
        <v>0</v>
      </c>
      <c r="S33" s="49">
        <f t="shared" si="3"/>
        <v>-39078</v>
      </c>
    </row>
    <row r="34" spans="1:19" ht="11.25">
      <c r="A34" s="45">
        <v>28</v>
      </c>
      <c r="B34" s="46" t="s">
        <v>63</v>
      </c>
      <c r="C34" s="93">
        <f t="shared" si="0"/>
        <v>0</v>
      </c>
      <c r="D34" s="47">
        <v>0</v>
      </c>
      <c r="E34" s="47">
        <v>0</v>
      </c>
      <c r="F34" s="47">
        <v>0</v>
      </c>
      <c r="G34" s="49">
        <f t="shared" si="4"/>
        <v>0</v>
      </c>
      <c r="H34" s="47">
        <v>0</v>
      </c>
      <c r="I34" s="47">
        <v>0</v>
      </c>
      <c r="J34" s="47">
        <v>0</v>
      </c>
      <c r="K34" s="49">
        <f t="shared" si="1"/>
        <v>0</v>
      </c>
      <c r="L34" s="47">
        <v>0</v>
      </c>
      <c r="M34" s="47"/>
      <c r="N34" s="47"/>
      <c r="O34" s="49">
        <f t="shared" si="2"/>
        <v>0</v>
      </c>
      <c r="P34" s="47">
        <v>0</v>
      </c>
      <c r="Q34" s="47">
        <v>0</v>
      </c>
      <c r="R34" s="47">
        <f>'[1]ДОУ 2015 дотация'!S1040</f>
        <v>0</v>
      </c>
      <c r="S34" s="49">
        <f t="shared" si="3"/>
        <v>0</v>
      </c>
    </row>
    <row r="35" spans="1:19" ht="11.25">
      <c r="A35" s="45">
        <v>29</v>
      </c>
      <c r="B35" s="46" t="s">
        <v>64</v>
      </c>
      <c r="C35" s="93">
        <f t="shared" si="0"/>
        <v>-31377</v>
      </c>
      <c r="D35" s="47">
        <v>0</v>
      </c>
      <c r="E35" s="47">
        <v>0</v>
      </c>
      <c r="F35" s="47">
        <v>0</v>
      </c>
      <c r="G35" s="49">
        <f t="shared" si="4"/>
        <v>0</v>
      </c>
      <c r="H35" s="47">
        <v>0</v>
      </c>
      <c r="I35" s="47">
        <v>0</v>
      </c>
      <c r="J35" s="47">
        <v>0</v>
      </c>
      <c r="K35" s="49">
        <f t="shared" si="1"/>
        <v>0</v>
      </c>
      <c r="L35" s="47">
        <v>0</v>
      </c>
      <c r="M35" s="47"/>
      <c r="N35" s="47"/>
      <c r="O35" s="49">
        <f t="shared" si="2"/>
        <v>0</v>
      </c>
      <c r="P35" s="47">
        <v>-10458</v>
      </c>
      <c r="Q35" s="47">
        <v>-20919</v>
      </c>
      <c r="R35" s="47">
        <f>'[1]ДОУ 2015 дотация'!S2004</f>
        <v>0</v>
      </c>
      <c r="S35" s="49">
        <f t="shared" si="3"/>
        <v>-31377</v>
      </c>
    </row>
    <row r="36" spans="1:19" ht="11.25">
      <c r="A36" s="50">
        <v>30</v>
      </c>
      <c r="B36" s="46" t="s">
        <v>68</v>
      </c>
      <c r="C36" s="93">
        <f t="shared" si="0"/>
        <v>-14169</v>
      </c>
      <c r="D36" s="47">
        <v>0</v>
      </c>
      <c r="E36" s="47">
        <v>0</v>
      </c>
      <c r="F36" s="47">
        <v>0</v>
      </c>
      <c r="G36" s="49">
        <f t="shared" si="4"/>
        <v>0</v>
      </c>
      <c r="H36" s="47">
        <v>0</v>
      </c>
      <c r="I36" s="47">
        <v>0</v>
      </c>
      <c r="J36" s="47">
        <v>0</v>
      </c>
      <c r="K36" s="49">
        <f t="shared" si="1"/>
        <v>0</v>
      </c>
      <c r="L36" s="47">
        <v>0</v>
      </c>
      <c r="M36" s="47"/>
      <c r="N36" s="47"/>
      <c r="O36" s="49">
        <f t="shared" si="2"/>
        <v>0</v>
      </c>
      <c r="P36" s="47">
        <v>-4723</v>
      </c>
      <c r="Q36" s="47">
        <v>-9446</v>
      </c>
      <c r="R36" s="47">
        <f>'[1]ДОУ 2015 дотация'!S2092</f>
        <v>0</v>
      </c>
      <c r="S36" s="49">
        <f t="shared" si="3"/>
        <v>-14169</v>
      </c>
    </row>
    <row r="37" spans="1:19" s="77" customFormat="1" ht="11.25">
      <c r="A37" s="75"/>
      <c r="B37" s="76" t="s">
        <v>92</v>
      </c>
      <c r="C37" s="62">
        <f aca="true" t="shared" si="5" ref="C37:S37">SUM(C6:C36)</f>
        <v>-783276</v>
      </c>
      <c r="D37" s="62">
        <f t="shared" si="5"/>
        <v>0</v>
      </c>
      <c r="E37" s="62">
        <f t="shared" si="5"/>
        <v>0</v>
      </c>
      <c r="F37" s="62">
        <f t="shared" si="5"/>
        <v>0</v>
      </c>
      <c r="G37" s="62">
        <f t="shared" si="5"/>
        <v>0</v>
      </c>
      <c r="H37" s="62">
        <f t="shared" si="5"/>
        <v>0</v>
      </c>
      <c r="I37" s="62">
        <f t="shared" si="5"/>
        <v>0</v>
      </c>
      <c r="J37" s="62">
        <f t="shared" si="5"/>
        <v>0</v>
      </c>
      <c r="K37" s="62">
        <f t="shared" si="5"/>
        <v>0</v>
      </c>
      <c r="L37" s="62">
        <f t="shared" si="5"/>
        <v>0</v>
      </c>
      <c r="M37" s="62">
        <f t="shared" si="5"/>
        <v>0</v>
      </c>
      <c r="N37" s="62">
        <f t="shared" si="5"/>
        <v>0</v>
      </c>
      <c r="O37" s="62">
        <f t="shared" si="5"/>
        <v>0</v>
      </c>
      <c r="P37" s="62">
        <f t="shared" si="5"/>
        <v>-261092</v>
      </c>
      <c r="Q37" s="62">
        <f t="shared" si="5"/>
        <v>-522184</v>
      </c>
      <c r="R37" s="62">
        <f t="shared" si="5"/>
        <v>0</v>
      </c>
      <c r="S37" s="62">
        <f t="shared" si="5"/>
        <v>-783276</v>
      </c>
    </row>
    <row r="38" spans="1:19" ht="11.25">
      <c r="A38" s="45">
        <v>31</v>
      </c>
      <c r="B38" s="46" t="s">
        <v>93</v>
      </c>
      <c r="C38" s="48">
        <f t="shared" si="0"/>
        <v>0</v>
      </c>
      <c r="D38" s="47">
        <v>0</v>
      </c>
      <c r="E38" s="47">
        <v>0</v>
      </c>
      <c r="F38" s="47">
        <v>0</v>
      </c>
      <c r="G38" s="49">
        <f t="shared" si="4"/>
        <v>0</v>
      </c>
      <c r="H38" s="47">
        <v>0</v>
      </c>
      <c r="I38" s="47">
        <v>0</v>
      </c>
      <c r="J38" s="47">
        <v>0</v>
      </c>
      <c r="K38" s="49">
        <f t="shared" si="1"/>
        <v>0</v>
      </c>
      <c r="L38" s="47">
        <v>0</v>
      </c>
      <c r="M38" s="47">
        <v>0</v>
      </c>
      <c r="N38" s="47"/>
      <c r="O38" s="49">
        <f t="shared" si="2"/>
        <v>0</v>
      </c>
      <c r="P38" s="47">
        <v>0</v>
      </c>
      <c r="Q38" s="47">
        <v>0</v>
      </c>
      <c r="R38" s="47">
        <f>'[1]ДОУ 2015 дотация'!S431</f>
        <v>0</v>
      </c>
      <c r="S38" s="49">
        <f>SUM(P38:R38)</f>
        <v>0</v>
      </c>
    </row>
    <row r="39" spans="1:19" ht="11.25">
      <c r="A39" s="51"/>
      <c r="B39" s="52" t="s">
        <v>94</v>
      </c>
      <c r="C39" s="62">
        <f>C37+C38</f>
        <v>-783276</v>
      </c>
      <c r="D39" s="48">
        <f>D37+D38</f>
        <v>0</v>
      </c>
      <c r="E39" s="48">
        <f>E37+E38</f>
        <v>0</v>
      </c>
      <c r="F39" s="48">
        <f aca="true" t="shared" si="6" ref="F39:S39">F37+F38</f>
        <v>0</v>
      </c>
      <c r="G39" s="48">
        <f t="shared" si="6"/>
        <v>0</v>
      </c>
      <c r="H39" s="48">
        <f t="shared" si="6"/>
        <v>0</v>
      </c>
      <c r="I39" s="48">
        <f t="shared" si="6"/>
        <v>0</v>
      </c>
      <c r="J39" s="48">
        <f t="shared" si="6"/>
        <v>0</v>
      </c>
      <c r="K39" s="48">
        <f t="shared" si="6"/>
        <v>0</v>
      </c>
      <c r="L39" s="48">
        <f t="shared" si="6"/>
        <v>0</v>
      </c>
      <c r="M39" s="48">
        <f t="shared" si="6"/>
        <v>0</v>
      </c>
      <c r="N39" s="48">
        <f t="shared" si="6"/>
        <v>0</v>
      </c>
      <c r="O39" s="48">
        <f t="shared" si="6"/>
        <v>0</v>
      </c>
      <c r="P39" s="48">
        <f t="shared" si="6"/>
        <v>-261092</v>
      </c>
      <c r="Q39" s="48">
        <f t="shared" si="6"/>
        <v>-522184</v>
      </c>
      <c r="R39" s="48">
        <f t="shared" si="6"/>
        <v>0</v>
      </c>
      <c r="S39" s="48">
        <f t="shared" si="6"/>
        <v>-783276</v>
      </c>
    </row>
    <row r="41" spans="2:17" ht="11.25">
      <c r="B41" s="39" t="s">
        <v>102</v>
      </c>
      <c r="E41" s="53"/>
      <c r="M41" s="79"/>
      <c r="P41" s="53"/>
      <c r="Q41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43"/>
  <sheetViews>
    <sheetView zoomScalePageLayoutView="0"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4" sqref="B44"/>
    </sheetView>
  </sheetViews>
  <sheetFormatPr defaultColWidth="9.140625" defaultRowHeight="15"/>
  <cols>
    <col min="1" max="1" width="4.140625" style="54" customWidth="1"/>
    <col min="2" max="2" width="33.7109375" style="54" customWidth="1"/>
    <col min="3" max="3" width="13.28125" style="54" customWidth="1"/>
    <col min="4" max="5" width="11.8515625" style="54" customWidth="1"/>
    <col min="6" max="6" width="11.7109375" style="54" customWidth="1"/>
    <col min="7" max="7" width="12.140625" style="54" customWidth="1"/>
    <col min="8" max="9" width="11.8515625" style="54" customWidth="1"/>
    <col min="10" max="10" width="11.7109375" style="54" customWidth="1"/>
    <col min="11" max="11" width="12.00390625" style="54" customWidth="1"/>
    <col min="12" max="12" width="11.57421875" style="54" customWidth="1"/>
    <col min="13" max="13" width="11.421875" style="54" customWidth="1"/>
    <col min="14" max="14" width="10.57421875" style="54" customWidth="1"/>
    <col min="15" max="15" width="12.7109375" style="54" customWidth="1"/>
    <col min="16" max="16" width="11.57421875" style="54" customWidth="1"/>
    <col min="17" max="17" width="11.28125" style="54" customWidth="1"/>
    <col min="18" max="18" width="11.421875" style="54" customWidth="1"/>
    <col min="19" max="19" width="12.57421875" style="54" customWidth="1"/>
    <col min="20" max="16384" width="9.140625" style="54" customWidth="1"/>
  </cols>
  <sheetData>
    <row r="2" ht="12.75">
      <c r="B2" s="40" t="s">
        <v>131</v>
      </c>
    </row>
    <row r="3" ht="12.75">
      <c r="B3" s="40"/>
    </row>
    <row r="4" spans="1:19" ht="11.25">
      <c r="A4" s="55" t="s">
        <v>35</v>
      </c>
      <c r="B4" s="55" t="s">
        <v>36</v>
      </c>
      <c r="C4" s="57" t="s">
        <v>95</v>
      </c>
      <c r="D4" s="56" t="s">
        <v>76</v>
      </c>
      <c r="E4" s="56" t="s">
        <v>77</v>
      </c>
      <c r="F4" s="56" t="s">
        <v>78</v>
      </c>
      <c r="G4" s="57" t="s">
        <v>79</v>
      </c>
      <c r="H4" s="56" t="s">
        <v>80</v>
      </c>
      <c r="I4" s="56" t="s">
        <v>81</v>
      </c>
      <c r="J4" s="56" t="s">
        <v>82</v>
      </c>
      <c r="K4" s="57" t="s">
        <v>83</v>
      </c>
      <c r="L4" s="56" t="s">
        <v>84</v>
      </c>
      <c r="M4" s="56" t="s">
        <v>85</v>
      </c>
      <c r="N4" s="56" t="s">
        <v>86</v>
      </c>
      <c r="O4" s="57" t="s">
        <v>87</v>
      </c>
      <c r="P4" s="56" t="s">
        <v>88</v>
      </c>
      <c r="Q4" s="56" t="s">
        <v>89</v>
      </c>
      <c r="R4" s="56" t="s">
        <v>90</v>
      </c>
      <c r="S4" s="57" t="s">
        <v>91</v>
      </c>
    </row>
    <row r="5" spans="1:19" ht="11.25">
      <c r="A5" s="58">
        <v>1</v>
      </c>
      <c r="B5" s="58" t="s">
        <v>11</v>
      </c>
      <c r="C5" s="60">
        <f>G5+K5+O5+S5</f>
        <v>-51708</v>
      </c>
      <c r="D5" s="59"/>
      <c r="E5" s="59"/>
      <c r="F5" s="59"/>
      <c r="G5" s="60">
        <f>D5+E5+F5</f>
        <v>0</v>
      </c>
      <c r="H5" s="59"/>
      <c r="I5" s="59"/>
      <c r="J5" s="59"/>
      <c r="K5" s="60">
        <f>H5+I5+J5</f>
        <v>0</v>
      </c>
      <c r="L5" s="59"/>
      <c r="M5" s="59"/>
      <c r="N5" s="59"/>
      <c r="O5" s="60">
        <f>L5+M5+N5</f>
        <v>0</v>
      </c>
      <c r="P5" s="59">
        <v>-17236</v>
      </c>
      <c r="Q5" s="59">
        <v>-34472</v>
      </c>
      <c r="R5" s="59"/>
      <c r="S5" s="60">
        <f>P5+Q5+R5</f>
        <v>-51708</v>
      </c>
    </row>
    <row r="6" spans="1:19" ht="11.25">
      <c r="A6" s="58">
        <v>2</v>
      </c>
      <c r="B6" s="58" t="s">
        <v>0</v>
      </c>
      <c r="C6" s="60">
        <f aca="true" t="shared" si="0" ref="C6:C40">G6+K6+O6+S6</f>
        <v>-90033</v>
      </c>
      <c r="D6" s="59"/>
      <c r="E6" s="59"/>
      <c r="F6" s="59"/>
      <c r="G6" s="60">
        <f aca="true" t="shared" si="1" ref="G6:G40">D6+E6+F6</f>
        <v>0</v>
      </c>
      <c r="H6" s="59"/>
      <c r="I6" s="59"/>
      <c r="J6" s="59"/>
      <c r="K6" s="60">
        <f aca="true" t="shared" si="2" ref="K6:K40">H6+I6+J6</f>
        <v>0</v>
      </c>
      <c r="L6" s="59"/>
      <c r="M6" s="59"/>
      <c r="N6" s="59"/>
      <c r="O6" s="60">
        <f aca="true" t="shared" si="3" ref="O6:O40">L6+M6+N6</f>
        <v>0</v>
      </c>
      <c r="P6" s="59">
        <v>-30011</v>
      </c>
      <c r="Q6" s="59">
        <v>-60022</v>
      </c>
      <c r="R6" s="59"/>
      <c r="S6" s="60">
        <f aca="true" t="shared" si="4" ref="S6:S40">P6+Q6+R6</f>
        <v>-90033</v>
      </c>
    </row>
    <row r="7" spans="1:19" ht="11.25">
      <c r="A7" s="58">
        <v>3</v>
      </c>
      <c r="B7" s="58" t="s">
        <v>12</v>
      </c>
      <c r="C7" s="60">
        <f t="shared" si="0"/>
        <v>-71640</v>
      </c>
      <c r="D7" s="59"/>
      <c r="E7" s="59"/>
      <c r="F7" s="59"/>
      <c r="G7" s="60">
        <f t="shared" si="1"/>
        <v>0</v>
      </c>
      <c r="H7" s="59"/>
      <c r="I7" s="59"/>
      <c r="J7" s="59"/>
      <c r="K7" s="60">
        <f t="shared" si="2"/>
        <v>0</v>
      </c>
      <c r="L7" s="59"/>
      <c r="M7" s="59"/>
      <c r="N7" s="59"/>
      <c r="O7" s="60">
        <f t="shared" si="3"/>
        <v>0</v>
      </c>
      <c r="P7" s="59">
        <v>-23880</v>
      </c>
      <c r="Q7" s="59">
        <v>-47760</v>
      </c>
      <c r="R7" s="59"/>
      <c r="S7" s="60">
        <f t="shared" si="4"/>
        <v>-71640</v>
      </c>
    </row>
    <row r="8" spans="1:19" ht="11.25">
      <c r="A8" s="58">
        <v>4</v>
      </c>
      <c r="B8" s="58" t="s">
        <v>1</v>
      </c>
      <c r="C8" s="60">
        <f t="shared" si="0"/>
        <v>-24792</v>
      </c>
      <c r="D8" s="59"/>
      <c r="E8" s="59"/>
      <c r="F8" s="59"/>
      <c r="G8" s="60">
        <f t="shared" si="1"/>
        <v>0</v>
      </c>
      <c r="H8" s="59"/>
      <c r="I8" s="59"/>
      <c r="J8" s="59"/>
      <c r="K8" s="60">
        <f t="shared" si="2"/>
        <v>0</v>
      </c>
      <c r="L8" s="59"/>
      <c r="M8" s="59"/>
      <c r="N8" s="59"/>
      <c r="O8" s="60">
        <f t="shared" si="3"/>
        <v>0</v>
      </c>
      <c r="P8" s="59">
        <v>-8264</v>
      </c>
      <c r="Q8" s="59">
        <v>-16528</v>
      </c>
      <c r="R8" s="59"/>
      <c r="S8" s="60">
        <f t="shared" si="4"/>
        <v>-24792</v>
      </c>
    </row>
    <row r="9" spans="1:19" ht="11.25">
      <c r="A9" s="58">
        <v>5</v>
      </c>
      <c r="B9" s="58" t="s">
        <v>2</v>
      </c>
      <c r="C9" s="60">
        <f t="shared" si="0"/>
        <v>0</v>
      </c>
      <c r="D9" s="59"/>
      <c r="E9" s="59"/>
      <c r="F9" s="59"/>
      <c r="G9" s="60">
        <f t="shared" si="1"/>
        <v>0</v>
      </c>
      <c r="H9" s="59"/>
      <c r="I9" s="59"/>
      <c r="J9" s="59"/>
      <c r="K9" s="60">
        <f t="shared" si="2"/>
        <v>0</v>
      </c>
      <c r="L9" s="59"/>
      <c r="M9" s="59"/>
      <c r="N9" s="59"/>
      <c r="O9" s="60">
        <f t="shared" si="3"/>
        <v>0</v>
      </c>
      <c r="P9" s="59">
        <v>0</v>
      </c>
      <c r="Q9" s="59">
        <v>0</v>
      </c>
      <c r="R9" s="59"/>
      <c r="S9" s="60">
        <f t="shared" si="4"/>
        <v>0</v>
      </c>
    </row>
    <row r="10" spans="1:19" ht="11.25">
      <c r="A10" s="58">
        <v>6</v>
      </c>
      <c r="B10" s="58" t="s">
        <v>13</v>
      </c>
      <c r="C10" s="60">
        <f t="shared" si="0"/>
        <v>-81414</v>
      </c>
      <c r="D10" s="59"/>
      <c r="E10" s="59"/>
      <c r="F10" s="59"/>
      <c r="G10" s="60">
        <f t="shared" si="1"/>
        <v>0</v>
      </c>
      <c r="H10" s="59"/>
      <c r="I10" s="59"/>
      <c r="J10" s="59"/>
      <c r="K10" s="60">
        <f t="shared" si="2"/>
        <v>0</v>
      </c>
      <c r="L10" s="59"/>
      <c r="M10" s="59"/>
      <c r="N10" s="59"/>
      <c r="O10" s="60">
        <f t="shared" si="3"/>
        <v>0</v>
      </c>
      <c r="P10" s="59">
        <v>-27138</v>
      </c>
      <c r="Q10" s="59">
        <v>-54276</v>
      </c>
      <c r="R10" s="59"/>
      <c r="S10" s="60">
        <f t="shared" si="4"/>
        <v>-81414</v>
      </c>
    </row>
    <row r="11" spans="1:19" ht="11.25">
      <c r="A11" s="58">
        <v>7</v>
      </c>
      <c r="B11" s="58" t="s">
        <v>14</v>
      </c>
      <c r="C11" s="60">
        <f t="shared" si="0"/>
        <v>-45702</v>
      </c>
      <c r="D11" s="59"/>
      <c r="E11" s="59"/>
      <c r="F11" s="59"/>
      <c r="G11" s="60">
        <f t="shared" si="1"/>
        <v>0</v>
      </c>
      <c r="H11" s="59"/>
      <c r="I11" s="59"/>
      <c r="J11" s="59"/>
      <c r="K11" s="60">
        <f t="shared" si="2"/>
        <v>0</v>
      </c>
      <c r="L11" s="59"/>
      <c r="M11" s="59"/>
      <c r="N11" s="59"/>
      <c r="O11" s="60">
        <f t="shared" si="3"/>
        <v>0</v>
      </c>
      <c r="P11" s="59">
        <v>-15234</v>
      </c>
      <c r="Q11" s="59">
        <v>-30468</v>
      </c>
      <c r="R11" s="59"/>
      <c r="S11" s="60">
        <f t="shared" si="4"/>
        <v>-45702</v>
      </c>
    </row>
    <row r="12" spans="1:19" ht="11.25">
      <c r="A12" s="58">
        <v>8</v>
      </c>
      <c r="B12" s="58" t="s">
        <v>10</v>
      </c>
      <c r="C12" s="60">
        <f t="shared" si="0"/>
        <v>-15372</v>
      </c>
      <c r="D12" s="59"/>
      <c r="E12" s="59"/>
      <c r="F12" s="59"/>
      <c r="G12" s="60">
        <f t="shared" si="1"/>
        <v>0</v>
      </c>
      <c r="H12" s="59"/>
      <c r="I12" s="59"/>
      <c r="J12" s="59"/>
      <c r="K12" s="60">
        <f t="shared" si="2"/>
        <v>0</v>
      </c>
      <c r="L12" s="59"/>
      <c r="M12" s="59"/>
      <c r="N12" s="59"/>
      <c r="O12" s="60">
        <f t="shared" si="3"/>
        <v>0</v>
      </c>
      <c r="P12" s="59">
        <v>-5124</v>
      </c>
      <c r="Q12" s="59">
        <v>-10248</v>
      </c>
      <c r="R12" s="59"/>
      <c r="S12" s="60">
        <f t="shared" si="4"/>
        <v>-15372</v>
      </c>
    </row>
    <row r="13" spans="1:19" ht="11.25">
      <c r="A13" s="58">
        <v>9</v>
      </c>
      <c r="B13" s="58" t="s">
        <v>3</v>
      </c>
      <c r="C13" s="60">
        <f t="shared" si="0"/>
        <v>-68157</v>
      </c>
      <c r="D13" s="59"/>
      <c r="E13" s="59"/>
      <c r="F13" s="59"/>
      <c r="G13" s="60">
        <f t="shared" si="1"/>
        <v>0</v>
      </c>
      <c r="H13" s="59"/>
      <c r="I13" s="59"/>
      <c r="J13" s="59"/>
      <c r="K13" s="60">
        <f t="shared" si="2"/>
        <v>0</v>
      </c>
      <c r="L13" s="59"/>
      <c r="M13" s="59"/>
      <c r="N13" s="59"/>
      <c r="O13" s="60">
        <f t="shared" si="3"/>
        <v>0</v>
      </c>
      <c r="P13" s="59">
        <v>-22719</v>
      </c>
      <c r="Q13" s="59">
        <v>-45438</v>
      </c>
      <c r="R13" s="59"/>
      <c r="S13" s="60">
        <f t="shared" si="4"/>
        <v>-68157</v>
      </c>
    </row>
    <row r="14" spans="1:19" ht="11.25">
      <c r="A14" s="58">
        <v>10</v>
      </c>
      <c r="B14" s="58" t="s">
        <v>15</v>
      </c>
      <c r="C14" s="60">
        <f t="shared" si="0"/>
        <v>-6285</v>
      </c>
      <c r="D14" s="59"/>
      <c r="E14" s="59"/>
      <c r="F14" s="59"/>
      <c r="G14" s="60">
        <f t="shared" si="1"/>
        <v>0</v>
      </c>
      <c r="H14" s="59"/>
      <c r="I14" s="59"/>
      <c r="J14" s="59"/>
      <c r="K14" s="60">
        <f t="shared" si="2"/>
        <v>0</v>
      </c>
      <c r="L14" s="59"/>
      <c r="M14" s="59"/>
      <c r="N14" s="59"/>
      <c r="O14" s="60">
        <f t="shared" si="3"/>
        <v>0</v>
      </c>
      <c r="P14" s="59">
        <v>-2095</v>
      </c>
      <c r="Q14" s="59">
        <v>-4190</v>
      </c>
      <c r="R14" s="59"/>
      <c r="S14" s="60">
        <f t="shared" si="4"/>
        <v>-6285</v>
      </c>
    </row>
    <row r="15" spans="1:19" ht="11.25">
      <c r="A15" s="58">
        <v>11</v>
      </c>
      <c r="B15" s="58" t="s">
        <v>4</v>
      </c>
      <c r="C15" s="60">
        <f t="shared" si="0"/>
        <v>-64623</v>
      </c>
      <c r="D15" s="59"/>
      <c r="E15" s="59"/>
      <c r="F15" s="59"/>
      <c r="G15" s="60">
        <f t="shared" si="1"/>
        <v>0</v>
      </c>
      <c r="H15" s="59"/>
      <c r="I15" s="59"/>
      <c r="J15" s="59"/>
      <c r="K15" s="60">
        <f t="shared" si="2"/>
        <v>0</v>
      </c>
      <c r="L15" s="59"/>
      <c r="M15" s="59"/>
      <c r="N15" s="59"/>
      <c r="O15" s="60">
        <f t="shared" si="3"/>
        <v>0</v>
      </c>
      <c r="P15" s="59">
        <v>-21541</v>
      </c>
      <c r="Q15" s="59">
        <v>-43082</v>
      </c>
      <c r="R15" s="59"/>
      <c r="S15" s="60">
        <f t="shared" si="4"/>
        <v>-64623</v>
      </c>
    </row>
    <row r="16" spans="1:19" ht="11.25">
      <c r="A16" s="58">
        <v>12</v>
      </c>
      <c r="B16" s="58" t="s">
        <v>5</v>
      </c>
      <c r="C16" s="60">
        <f t="shared" si="0"/>
        <v>-117258</v>
      </c>
      <c r="D16" s="59"/>
      <c r="E16" s="59"/>
      <c r="F16" s="59"/>
      <c r="G16" s="60">
        <f t="shared" si="1"/>
        <v>0</v>
      </c>
      <c r="H16" s="59"/>
      <c r="I16" s="59"/>
      <c r="J16" s="59"/>
      <c r="K16" s="60">
        <f t="shared" si="2"/>
        <v>0</v>
      </c>
      <c r="L16" s="59"/>
      <c r="M16" s="59"/>
      <c r="N16" s="59"/>
      <c r="O16" s="60">
        <f t="shared" si="3"/>
        <v>0</v>
      </c>
      <c r="P16" s="59">
        <v>-39086</v>
      </c>
      <c r="Q16" s="59">
        <v>-78172</v>
      </c>
      <c r="R16" s="59"/>
      <c r="S16" s="60">
        <f t="shared" si="4"/>
        <v>-117258</v>
      </c>
    </row>
    <row r="17" spans="1:19" ht="11.25">
      <c r="A17" s="58">
        <v>13</v>
      </c>
      <c r="B17" s="58" t="s">
        <v>33</v>
      </c>
      <c r="C17" s="60">
        <f t="shared" si="0"/>
        <v>-103638</v>
      </c>
      <c r="D17" s="59"/>
      <c r="E17" s="59"/>
      <c r="F17" s="59"/>
      <c r="G17" s="60">
        <f t="shared" si="1"/>
        <v>0</v>
      </c>
      <c r="H17" s="59"/>
      <c r="I17" s="59"/>
      <c r="J17" s="59"/>
      <c r="K17" s="60">
        <f t="shared" si="2"/>
        <v>0</v>
      </c>
      <c r="L17" s="59"/>
      <c r="M17" s="59"/>
      <c r="N17" s="59"/>
      <c r="O17" s="60">
        <f t="shared" si="3"/>
        <v>0</v>
      </c>
      <c r="P17" s="59">
        <v>-34546</v>
      </c>
      <c r="Q17" s="59">
        <v>-69092</v>
      </c>
      <c r="R17" s="59"/>
      <c r="S17" s="60">
        <f t="shared" si="4"/>
        <v>-103638</v>
      </c>
    </row>
    <row r="18" spans="1:19" ht="11.25">
      <c r="A18" s="58">
        <v>14</v>
      </c>
      <c r="B18" s="58" t="s">
        <v>6</v>
      </c>
      <c r="C18" s="60">
        <f t="shared" si="0"/>
        <v>-62412</v>
      </c>
      <c r="D18" s="59"/>
      <c r="E18" s="59"/>
      <c r="F18" s="59"/>
      <c r="G18" s="60">
        <f t="shared" si="1"/>
        <v>0</v>
      </c>
      <c r="H18" s="59"/>
      <c r="I18" s="59"/>
      <c r="J18" s="59"/>
      <c r="K18" s="60">
        <f t="shared" si="2"/>
        <v>0</v>
      </c>
      <c r="L18" s="59"/>
      <c r="M18" s="59"/>
      <c r="N18" s="59"/>
      <c r="O18" s="60">
        <f t="shared" si="3"/>
        <v>0</v>
      </c>
      <c r="P18" s="59">
        <v>-20804</v>
      </c>
      <c r="Q18" s="59">
        <v>-41608</v>
      </c>
      <c r="R18" s="59"/>
      <c r="S18" s="60">
        <f t="shared" si="4"/>
        <v>-62412</v>
      </c>
    </row>
    <row r="19" spans="1:19" ht="11.25">
      <c r="A19" s="58">
        <v>15</v>
      </c>
      <c r="B19" s="58" t="s">
        <v>34</v>
      </c>
      <c r="C19" s="60">
        <f t="shared" si="0"/>
        <v>-106217</v>
      </c>
      <c r="D19" s="59"/>
      <c r="E19" s="59"/>
      <c r="F19" s="59"/>
      <c r="G19" s="60">
        <f t="shared" si="1"/>
        <v>0</v>
      </c>
      <c r="H19" s="59"/>
      <c r="I19" s="59"/>
      <c r="J19" s="59"/>
      <c r="K19" s="60">
        <f t="shared" si="2"/>
        <v>0</v>
      </c>
      <c r="L19" s="59"/>
      <c r="M19" s="59"/>
      <c r="N19" s="59"/>
      <c r="O19" s="60">
        <f t="shared" si="3"/>
        <v>0</v>
      </c>
      <c r="P19" s="59">
        <v>-35405</v>
      </c>
      <c r="Q19" s="59">
        <v>-70812</v>
      </c>
      <c r="R19" s="59"/>
      <c r="S19" s="60">
        <f t="shared" si="4"/>
        <v>-106217</v>
      </c>
    </row>
    <row r="20" spans="1:19" ht="11.25">
      <c r="A20" s="58">
        <v>16</v>
      </c>
      <c r="B20" s="58" t="s">
        <v>16</v>
      </c>
      <c r="C20" s="60">
        <f t="shared" si="0"/>
        <v>-48369</v>
      </c>
      <c r="D20" s="59"/>
      <c r="E20" s="59"/>
      <c r="F20" s="59"/>
      <c r="G20" s="60">
        <f t="shared" si="1"/>
        <v>0</v>
      </c>
      <c r="H20" s="59"/>
      <c r="I20" s="59"/>
      <c r="J20" s="59"/>
      <c r="K20" s="60">
        <f t="shared" si="2"/>
        <v>0</v>
      </c>
      <c r="L20" s="59"/>
      <c r="M20" s="59"/>
      <c r="N20" s="59"/>
      <c r="O20" s="60">
        <f t="shared" si="3"/>
        <v>0</v>
      </c>
      <c r="P20" s="59">
        <v>-16123</v>
      </c>
      <c r="Q20" s="59">
        <v>-32246</v>
      </c>
      <c r="R20" s="59"/>
      <c r="S20" s="60">
        <f t="shared" si="4"/>
        <v>-48369</v>
      </c>
    </row>
    <row r="21" spans="1:19" ht="11.25">
      <c r="A21" s="58">
        <v>17</v>
      </c>
      <c r="B21" s="58" t="s">
        <v>17</v>
      </c>
      <c r="C21" s="60">
        <f t="shared" si="0"/>
        <v>-50016</v>
      </c>
      <c r="D21" s="59"/>
      <c r="E21" s="59"/>
      <c r="F21" s="59"/>
      <c r="G21" s="60">
        <f t="shared" si="1"/>
        <v>0</v>
      </c>
      <c r="H21" s="59"/>
      <c r="I21" s="59"/>
      <c r="J21" s="59"/>
      <c r="K21" s="60">
        <f t="shared" si="2"/>
        <v>0</v>
      </c>
      <c r="L21" s="59"/>
      <c r="M21" s="59"/>
      <c r="N21" s="59"/>
      <c r="O21" s="60">
        <f t="shared" si="3"/>
        <v>0</v>
      </c>
      <c r="P21" s="59">
        <v>-16672</v>
      </c>
      <c r="Q21" s="59">
        <v>-33344</v>
      </c>
      <c r="R21" s="59"/>
      <c r="S21" s="60">
        <f t="shared" si="4"/>
        <v>-50016</v>
      </c>
    </row>
    <row r="22" spans="1:19" ht="11.25">
      <c r="A22" s="58">
        <v>18</v>
      </c>
      <c r="B22" s="58" t="s">
        <v>18</v>
      </c>
      <c r="C22" s="60">
        <f t="shared" si="0"/>
        <v>-74334</v>
      </c>
      <c r="D22" s="59"/>
      <c r="E22" s="59"/>
      <c r="F22" s="59"/>
      <c r="G22" s="60">
        <f t="shared" si="1"/>
        <v>0</v>
      </c>
      <c r="H22" s="59"/>
      <c r="I22" s="59"/>
      <c r="J22" s="59"/>
      <c r="K22" s="60">
        <f t="shared" si="2"/>
        <v>0</v>
      </c>
      <c r="L22" s="59"/>
      <c r="M22" s="59"/>
      <c r="N22" s="59"/>
      <c r="O22" s="60">
        <f t="shared" si="3"/>
        <v>0</v>
      </c>
      <c r="P22" s="59">
        <v>-24778</v>
      </c>
      <c r="Q22" s="59">
        <v>-49556</v>
      </c>
      <c r="R22" s="59"/>
      <c r="S22" s="60">
        <f t="shared" si="4"/>
        <v>-74334</v>
      </c>
    </row>
    <row r="23" spans="1:19" ht="11.25">
      <c r="A23" s="58">
        <v>19</v>
      </c>
      <c r="B23" s="58" t="s">
        <v>19</v>
      </c>
      <c r="C23" s="60">
        <f t="shared" si="0"/>
        <v>-85641</v>
      </c>
      <c r="D23" s="59"/>
      <c r="E23" s="59"/>
      <c r="F23" s="59"/>
      <c r="G23" s="60">
        <f t="shared" si="1"/>
        <v>0</v>
      </c>
      <c r="H23" s="59"/>
      <c r="I23" s="59"/>
      <c r="J23" s="59"/>
      <c r="K23" s="60">
        <f t="shared" si="2"/>
        <v>0</v>
      </c>
      <c r="L23" s="59"/>
      <c r="M23" s="59"/>
      <c r="N23" s="59"/>
      <c r="O23" s="60">
        <f t="shared" si="3"/>
        <v>0</v>
      </c>
      <c r="P23" s="59">
        <v>-28547</v>
      </c>
      <c r="Q23" s="59">
        <v>-57094</v>
      </c>
      <c r="R23" s="59"/>
      <c r="S23" s="60">
        <f t="shared" si="4"/>
        <v>-85641</v>
      </c>
    </row>
    <row r="24" spans="1:19" ht="11.25">
      <c r="A24" s="58">
        <v>20</v>
      </c>
      <c r="B24" s="58" t="s">
        <v>20</v>
      </c>
      <c r="C24" s="60">
        <f t="shared" si="0"/>
        <v>-114399</v>
      </c>
      <c r="D24" s="59"/>
      <c r="E24" s="59"/>
      <c r="F24" s="59"/>
      <c r="G24" s="60">
        <f t="shared" si="1"/>
        <v>0</v>
      </c>
      <c r="H24" s="59"/>
      <c r="I24" s="59"/>
      <c r="J24" s="59"/>
      <c r="K24" s="60">
        <f t="shared" si="2"/>
        <v>0</v>
      </c>
      <c r="L24" s="59"/>
      <c r="M24" s="59"/>
      <c r="N24" s="59"/>
      <c r="O24" s="60">
        <f t="shared" si="3"/>
        <v>0</v>
      </c>
      <c r="P24" s="59">
        <v>-38133</v>
      </c>
      <c r="Q24" s="59">
        <v>-76266</v>
      </c>
      <c r="R24" s="59"/>
      <c r="S24" s="60">
        <f t="shared" si="4"/>
        <v>-114399</v>
      </c>
    </row>
    <row r="25" spans="1:19" ht="11.25">
      <c r="A25" s="58">
        <v>21</v>
      </c>
      <c r="B25" s="58" t="s">
        <v>21</v>
      </c>
      <c r="C25" s="60">
        <f t="shared" si="0"/>
        <v>-72534</v>
      </c>
      <c r="D25" s="59"/>
      <c r="E25" s="59"/>
      <c r="F25" s="59"/>
      <c r="G25" s="60">
        <f t="shared" si="1"/>
        <v>0</v>
      </c>
      <c r="H25" s="59"/>
      <c r="I25" s="59"/>
      <c r="J25" s="59"/>
      <c r="K25" s="60">
        <f t="shared" si="2"/>
        <v>0</v>
      </c>
      <c r="L25" s="59"/>
      <c r="M25" s="59"/>
      <c r="N25" s="59"/>
      <c r="O25" s="60">
        <f t="shared" si="3"/>
        <v>0</v>
      </c>
      <c r="P25" s="59">
        <v>-24178</v>
      </c>
      <c r="Q25" s="59">
        <v>-48356</v>
      </c>
      <c r="R25" s="59"/>
      <c r="S25" s="60">
        <f t="shared" si="4"/>
        <v>-72534</v>
      </c>
    </row>
    <row r="26" spans="1:19" ht="11.25">
      <c r="A26" s="58">
        <v>22</v>
      </c>
      <c r="B26" s="58" t="s">
        <v>22</v>
      </c>
      <c r="C26" s="60">
        <f t="shared" si="0"/>
        <v>-42201</v>
      </c>
      <c r="D26" s="59"/>
      <c r="E26" s="59"/>
      <c r="F26" s="59"/>
      <c r="G26" s="60">
        <f t="shared" si="1"/>
        <v>0</v>
      </c>
      <c r="H26" s="59"/>
      <c r="I26" s="59"/>
      <c r="J26" s="59"/>
      <c r="K26" s="60">
        <f t="shared" si="2"/>
        <v>0</v>
      </c>
      <c r="L26" s="59"/>
      <c r="M26" s="59"/>
      <c r="N26" s="59"/>
      <c r="O26" s="60">
        <f t="shared" si="3"/>
        <v>0</v>
      </c>
      <c r="P26" s="59">
        <v>-14067</v>
      </c>
      <c r="Q26" s="59">
        <v>-28134</v>
      </c>
      <c r="R26" s="59"/>
      <c r="S26" s="60">
        <f t="shared" si="4"/>
        <v>-42201</v>
      </c>
    </row>
    <row r="27" spans="1:19" ht="11.25">
      <c r="A27" s="58">
        <v>23</v>
      </c>
      <c r="B27" s="58" t="s">
        <v>23</v>
      </c>
      <c r="C27" s="60">
        <f t="shared" si="0"/>
        <v>-38466</v>
      </c>
      <c r="D27" s="59"/>
      <c r="E27" s="59"/>
      <c r="F27" s="59"/>
      <c r="G27" s="60">
        <f t="shared" si="1"/>
        <v>0</v>
      </c>
      <c r="H27" s="59"/>
      <c r="I27" s="59"/>
      <c r="J27" s="59"/>
      <c r="K27" s="60">
        <f t="shared" si="2"/>
        <v>0</v>
      </c>
      <c r="L27" s="59"/>
      <c r="M27" s="59"/>
      <c r="N27" s="59"/>
      <c r="O27" s="60">
        <f t="shared" si="3"/>
        <v>0</v>
      </c>
      <c r="P27" s="59">
        <v>-12822</v>
      </c>
      <c r="Q27" s="59">
        <v>-25644</v>
      </c>
      <c r="R27" s="59"/>
      <c r="S27" s="60">
        <f t="shared" si="4"/>
        <v>-38466</v>
      </c>
    </row>
    <row r="28" spans="1:19" ht="11.25">
      <c r="A28" s="58">
        <v>24</v>
      </c>
      <c r="B28" s="58" t="s">
        <v>8</v>
      </c>
      <c r="C28" s="60">
        <f t="shared" si="0"/>
        <v>-138087</v>
      </c>
      <c r="D28" s="59"/>
      <c r="E28" s="59"/>
      <c r="F28" s="59"/>
      <c r="G28" s="60">
        <f t="shared" si="1"/>
        <v>0</v>
      </c>
      <c r="H28" s="59"/>
      <c r="I28" s="59"/>
      <c r="J28" s="59"/>
      <c r="K28" s="60">
        <f t="shared" si="2"/>
        <v>0</v>
      </c>
      <c r="L28" s="59"/>
      <c r="M28" s="59"/>
      <c r="N28" s="59"/>
      <c r="O28" s="60">
        <f t="shared" si="3"/>
        <v>0</v>
      </c>
      <c r="P28" s="59">
        <v>-46029</v>
      </c>
      <c r="Q28" s="59">
        <v>-92058</v>
      </c>
      <c r="R28" s="59"/>
      <c r="S28" s="60">
        <f t="shared" si="4"/>
        <v>-138087</v>
      </c>
    </row>
    <row r="29" spans="1:19" ht="11.25">
      <c r="A29" s="58">
        <v>25</v>
      </c>
      <c r="B29" s="58" t="s">
        <v>29</v>
      </c>
      <c r="C29" s="60">
        <f t="shared" si="0"/>
        <v>-74082</v>
      </c>
      <c r="D29" s="59"/>
      <c r="E29" s="59"/>
      <c r="F29" s="59"/>
      <c r="G29" s="60">
        <f t="shared" si="1"/>
        <v>0</v>
      </c>
      <c r="H29" s="59"/>
      <c r="I29" s="59"/>
      <c r="J29" s="59"/>
      <c r="K29" s="60">
        <f t="shared" si="2"/>
        <v>0</v>
      </c>
      <c r="L29" s="59"/>
      <c r="M29" s="59"/>
      <c r="N29" s="59"/>
      <c r="O29" s="60">
        <f t="shared" si="3"/>
        <v>0</v>
      </c>
      <c r="P29" s="59">
        <v>-24694</v>
      </c>
      <c r="Q29" s="59">
        <v>-49388</v>
      </c>
      <c r="R29" s="59"/>
      <c r="S29" s="60">
        <f t="shared" si="4"/>
        <v>-74082</v>
      </c>
    </row>
    <row r="30" spans="1:19" ht="11.25">
      <c r="A30" s="58">
        <v>26</v>
      </c>
      <c r="B30" s="58" t="s">
        <v>24</v>
      </c>
      <c r="C30" s="60">
        <f t="shared" si="0"/>
        <v>-48621</v>
      </c>
      <c r="D30" s="59"/>
      <c r="E30" s="59"/>
      <c r="F30" s="59"/>
      <c r="G30" s="60">
        <f t="shared" si="1"/>
        <v>0</v>
      </c>
      <c r="H30" s="59"/>
      <c r="I30" s="59"/>
      <c r="J30" s="59"/>
      <c r="K30" s="60">
        <f t="shared" si="2"/>
        <v>0</v>
      </c>
      <c r="L30" s="59"/>
      <c r="M30" s="59"/>
      <c r="N30" s="59"/>
      <c r="O30" s="60">
        <f t="shared" si="3"/>
        <v>0</v>
      </c>
      <c r="P30" s="59">
        <v>-16207</v>
      </c>
      <c r="Q30" s="59">
        <v>-32414</v>
      </c>
      <c r="R30" s="59"/>
      <c r="S30" s="60">
        <f t="shared" si="4"/>
        <v>-48621</v>
      </c>
    </row>
    <row r="31" spans="1:19" ht="11.25">
      <c r="A31" s="58">
        <v>27</v>
      </c>
      <c r="B31" s="65" t="s">
        <v>32</v>
      </c>
      <c r="C31" s="60">
        <f t="shared" si="0"/>
        <v>-93984</v>
      </c>
      <c r="D31" s="59"/>
      <c r="E31" s="59"/>
      <c r="F31" s="59"/>
      <c r="G31" s="60">
        <f t="shared" si="1"/>
        <v>0</v>
      </c>
      <c r="H31" s="59"/>
      <c r="I31" s="59"/>
      <c r="J31" s="59"/>
      <c r="K31" s="60">
        <f t="shared" si="2"/>
        <v>0</v>
      </c>
      <c r="L31" s="59"/>
      <c r="M31" s="63"/>
      <c r="N31" s="59"/>
      <c r="O31" s="60">
        <f t="shared" si="3"/>
        <v>0</v>
      </c>
      <c r="P31" s="59">
        <v>-31328</v>
      </c>
      <c r="Q31" s="59">
        <v>-62656</v>
      </c>
      <c r="R31" s="59"/>
      <c r="S31" s="60">
        <f t="shared" si="4"/>
        <v>-93984</v>
      </c>
    </row>
    <row r="32" spans="1:19" ht="11.25">
      <c r="A32" s="58">
        <v>28</v>
      </c>
      <c r="B32" s="58" t="s">
        <v>9</v>
      </c>
      <c r="C32" s="60">
        <f t="shared" si="0"/>
        <v>-147918</v>
      </c>
      <c r="D32" s="59"/>
      <c r="E32" s="59"/>
      <c r="F32" s="59"/>
      <c r="G32" s="60">
        <f t="shared" si="1"/>
        <v>0</v>
      </c>
      <c r="H32" s="59"/>
      <c r="I32" s="59"/>
      <c r="J32" s="59"/>
      <c r="K32" s="60">
        <f t="shared" si="2"/>
        <v>0</v>
      </c>
      <c r="L32" s="59"/>
      <c r="M32" s="59"/>
      <c r="N32" s="59"/>
      <c r="O32" s="60">
        <f t="shared" si="3"/>
        <v>0</v>
      </c>
      <c r="P32" s="59">
        <v>-49306</v>
      </c>
      <c r="Q32" s="59">
        <v>-98612</v>
      </c>
      <c r="R32" s="59"/>
      <c r="S32" s="60">
        <f t="shared" si="4"/>
        <v>-147918</v>
      </c>
    </row>
    <row r="33" spans="1:19" ht="11.25">
      <c r="A33" s="58">
        <v>29</v>
      </c>
      <c r="B33" s="58" t="s">
        <v>25</v>
      </c>
      <c r="C33" s="60">
        <f t="shared" si="0"/>
        <v>-49125</v>
      </c>
      <c r="D33" s="59"/>
      <c r="E33" s="59"/>
      <c r="F33" s="59"/>
      <c r="G33" s="60">
        <f t="shared" si="1"/>
        <v>0</v>
      </c>
      <c r="H33" s="59"/>
      <c r="I33" s="59"/>
      <c r="J33" s="59"/>
      <c r="K33" s="60">
        <f t="shared" si="2"/>
        <v>0</v>
      </c>
      <c r="L33" s="59"/>
      <c r="M33" s="59"/>
      <c r="N33" s="59"/>
      <c r="O33" s="60">
        <f t="shared" si="3"/>
        <v>0</v>
      </c>
      <c r="P33" s="59">
        <v>-16375</v>
      </c>
      <c r="Q33" s="59">
        <v>-32750</v>
      </c>
      <c r="R33" s="59"/>
      <c r="S33" s="60">
        <f t="shared" si="4"/>
        <v>-49125</v>
      </c>
    </row>
    <row r="34" spans="1:19" ht="11.25">
      <c r="A34" s="58">
        <v>30</v>
      </c>
      <c r="B34" s="58" t="s">
        <v>26</v>
      </c>
      <c r="C34" s="60">
        <f t="shared" si="0"/>
        <v>-78219</v>
      </c>
      <c r="D34" s="59"/>
      <c r="E34" s="59"/>
      <c r="F34" s="59"/>
      <c r="G34" s="60">
        <f t="shared" si="1"/>
        <v>0</v>
      </c>
      <c r="H34" s="59"/>
      <c r="I34" s="59"/>
      <c r="J34" s="59"/>
      <c r="K34" s="60">
        <f t="shared" si="2"/>
        <v>0</v>
      </c>
      <c r="L34" s="59"/>
      <c r="M34" s="59"/>
      <c r="N34" s="59"/>
      <c r="O34" s="60">
        <f t="shared" si="3"/>
        <v>0</v>
      </c>
      <c r="P34" s="59">
        <v>-26073</v>
      </c>
      <c r="Q34" s="59">
        <v>-52146</v>
      </c>
      <c r="R34" s="59"/>
      <c r="S34" s="60">
        <f t="shared" si="4"/>
        <v>-78219</v>
      </c>
    </row>
    <row r="35" spans="1:19" ht="11.25">
      <c r="A35" s="58">
        <v>31</v>
      </c>
      <c r="B35" s="58" t="s">
        <v>30</v>
      </c>
      <c r="C35" s="60">
        <f t="shared" si="0"/>
        <v>-17968</v>
      </c>
      <c r="D35" s="59"/>
      <c r="E35" s="59"/>
      <c r="F35" s="59"/>
      <c r="G35" s="60">
        <f t="shared" si="1"/>
        <v>0</v>
      </c>
      <c r="H35" s="59"/>
      <c r="I35" s="59"/>
      <c r="J35" s="59"/>
      <c r="K35" s="60">
        <f t="shared" si="2"/>
        <v>0</v>
      </c>
      <c r="L35" s="59"/>
      <c r="M35" s="59"/>
      <c r="N35" s="59"/>
      <c r="O35" s="60">
        <f t="shared" si="3"/>
        <v>0</v>
      </c>
      <c r="P35" s="59">
        <v>-5989</v>
      </c>
      <c r="Q35" s="59">
        <v>-11979</v>
      </c>
      <c r="R35" s="59"/>
      <c r="S35" s="60">
        <f t="shared" si="4"/>
        <v>-17968</v>
      </c>
    </row>
    <row r="36" spans="1:19" ht="11.25">
      <c r="A36" s="58">
        <v>32</v>
      </c>
      <c r="B36" s="58" t="s">
        <v>27</v>
      </c>
      <c r="C36" s="60">
        <f t="shared" si="0"/>
        <v>-114552</v>
      </c>
      <c r="D36" s="59"/>
      <c r="E36" s="59"/>
      <c r="F36" s="59"/>
      <c r="G36" s="60">
        <f t="shared" si="1"/>
        <v>0</v>
      </c>
      <c r="H36" s="59"/>
      <c r="I36" s="59"/>
      <c r="J36" s="59"/>
      <c r="K36" s="60">
        <f t="shared" si="2"/>
        <v>0</v>
      </c>
      <c r="L36" s="59"/>
      <c r="M36" s="59"/>
      <c r="N36" s="59"/>
      <c r="O36" s="60">
        <f t="shared" si="3"/>
        <v>0</v>
      </c>
      <c r="P36" s="59">
        <v>-38184</v>
      </c>
      <c r="Q36" s="59">
        <v>-76368</v>
      </c>
      <c r="R36" s="59"/>
      <c r="S36" s="60">
        <f t="shared" si="4"/>
        <v>-114552</v>
      </c>
    </row>
    <row r="37" spans="1:19" ht="11.25">
      <c r="A37" s="58">
        <v>33</v>
      </c>
      <c r="B37" s="58" t="s">
        <v>31</v>
      </c>
      <c r="C37" s="60">
        <f t="shared" si="0"/>
        <v>-60927</v>
      </c>
      <c r="D37" s="61"/>
      <c r="E37" s="61"/>
      <c r="F37" s="61"/>
      <c r="G37" s="60">
        <f t="shared" si="1"/>
        <v>0</v>
      </c>
      <c r="H37" s="61"/>
      <c r="I37" s="61"/>
      <c r="J37" s="61"/>
      <c r="K37" s="60">
        <f t="shared" si="2"/>
        <v>0</v>
      </c>
      <c r="L37" s="61"/>
      <c r="M37" s="61"/>
      <c r="N37" s="61"/>
      <c r="O37" s="60">
        <f t="shared" si="3"/>
        <v>0</v>
      </c>
      <c r="P37" s="61">
        <v>-20309</v>
      </c>
      <c r="Q37" s="61">
        <v>-40618</v>
      </c>
      <c r="R37" s="61"/>
      <c r="S37" s="60">
        <f t="shared" si="4"/>
        <v>-60927</v>
      </c>
    </row>
    <row r="38" spans="1:19" ht="11.25">
      <c r="A38" s="58">
        <v>34</v>
      </c>
      <c r="B38" s="58" t="s">
        <v>28</v>
      </c>
      <c r="C38" s="60">
        <f t="shared" si="0"/>
        <v>0</v>
      </c>
      <c r="D38" s="61"/>
      <c r="E38" s="61"/>
      <c r="F38" s="61"/>
      <c r="G38" s="60">
        <f t="shared" si="1"/>
        <v>0</v>
      </c>
      <c r="H38" s="61"/>
      <c r="I38" s="61"/>
      <c r="J38" s="61"/>
      <c r="K38" s="60">
        <f t="shared" si="2"/>
        <v>0</v>
      </c>
      <c r="L38" s="61"/>
      <c r="M38" s="61"/>
      <c r="N38" s="61"/>
      <c r="O38" s="60">
        <f t="shared" si="3"/>
        <v>0</v>
      </c>
      <c r="P38" s="61">
        <v>0</v>
      </c>
      <c r="Q38" s="61">
        <v>0</v>
      </c>
      <c r="R38" s="61"/>
      <c r="S38" s="60">
        <f t="shared" si="4"/>
        <v>0</v>
      </c>
    </row>
    <row r="39" spans="1:19" s="82" customFormat="1" ht="11.25">
      <c r="A39" s="83"/>
      <c r="B39" s="81" t="s">
        <v>96</v>
      </c>
      <c r="C39" s="60">
        <f>SUM(C5:C38)</f>
        <v>-2258694</v>
      </c>
      <c r="D39" s="60">
        <f aca="true" t="shared" si="5" ref="D39:S39">SUM(D5:D38)</f>
        <v>0</v>
      </c>
      <c r="E39" s="60">
        <f t="shared" si="5"/>
        <v>0</v>
      </c>
      <c r="F39" s="60">
        <f t="shared" si="5"/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  <c r="N39" s="60">
        <f t="shared" si="5"/>
        <v>0</v>
      </c>
      <c r="O39" s="60">
        <f t="shared" si="5"/>
        <v>0</v>
      </c>
      <c r="P39" s="60">
        <f t="shared" si="5"/>
        <v>-752897</v>
      </c>
      <c r="Q39" s="60">
        <f t="shared" si="5"/>
        <v>-1505797</v>
      </c>
      <c r="R39" s="60">
        <f t="shared" si="5"/>
        <v>0</v>
      </c>
      <c r="S39" s="60">
        <f t="shared" si="5"/>
        <v>-2258694</v>
      </c>
    </row>
    <row r="40" spans="1:19" ht="14.25" customHeight="1">
      <c r="A40" s="58">
        <v>35</v>
      </c>
      <c r="B40" s="58" t="s">
        <v>97</v>
      </c>
      <c r="C40" s="60">
        <f t="shared" si="0"/>
        <v>0</v>
      </c>
      <c r="D40" s="59"/>
      <c r="E40" s="59"/>
      <c r="F40" s="59"/>
      <c r="G40" s="60">
        <f t="shared" si="1"/>
        <v>0</v>
      </c>
      <c r="H40" s="59"/>
      <c r="I40" s="59"/>
      <c r="J40" s="59"/>
      <c r="K40" s="60">
        <f t="shared" si="2"/>
        <v>0</v>
      </c>
      <c r="L40" s="59"/>
      <c r="M40" s="59"/>
      <c r="N40" s="59"/>
      <c r="O40" s="60">
        <f t="shared" si="3"/>
        <v>0</v>
      </c>
      <c r="P40" s="59">
        <v>0</v>
      </c>
      <c r="Q40" s="59">
        <v>0</v>
      </c>
      <c r="R40" s="59"/>
      <c r="S40" s="60">
        <f t="shared" si="4"/>
        <v>0</v>
      </c>
    </row>
    <row r="41" spans="1:19" s="82" customFormat="1" ht="11.25">
      <c r="A41" s="81"/>
      <c r="B41" s="81" t="s">
        <v>98</v>
      </c>
      <c r="C41" s="60">
        <f>C39+C40</f>
        <v>-2258694</v>
      </c>
      <c r="D41" s="60">
        <f aca="true" t="shared" si="6" ref="D41:S41">D39+D40</f>
        <v>0</v>
      </c>
      <c r="E41" s="60">
        <f t="shared" si="6"/>
        <v>0</v>
      </c>
      <c r="F41" s="60">
        <f t="shared" si="6"/>
        <v>0</v>
      </c>
      <c r="G41" s="60">
        <f t="shared" si="6"/>
        <v>0</v>
      </c>
      <c r="H41" s="60">
        <f t="shared" si="6"/>
        <v>0</v>
      </c>
      <c r="I41" s="60">
        <f t="shared" si="6"/>
        <v>0</v>
      </c>
      <c r="J41" s="60">
        <f t="shared" si="6"/>
        <v>0</v>
      </c>
      <c r="K41" s="60">
        <f t="shared" si="6"/>
        <v>0</v>
      </c>
      <c r="L41" s="60">
        <f t="shared" si="6"/>
        <v>0</v>
      </c>
      <c r="M41" s="60">
        <f t="shared" si="6"/>
        <v>0</v>
      </c>
      <c r="N41" s="60">
        <f t="shared" si="6"/>
        <v>0</v>
      </c>
      <c r="O41" s="60">
        <f t="shared" si="6"/>
        <v>0</v>
      </c>
      <c r="P41" s="60">
        <f t="shared" si="6"/>
        <v>-752897</v>
      </c>
      <c r="Q41" s="60">
        <f t="shared" si="6"/>
        <v>-1505797</v>
      </c>
      <c r="R41" s="60">
        <f t="shared" si="6"/>
        <v>0</v>
      </c>
      <c r="S41" s="60">
        <f t="shared" si="6"/>
        <v>-2258694</v>
      </c>
    </row>
    <row r="43" spans="2:13" ht="11.25">
      <c r="B43" s="54" t="s">
        <v>103</v>
      </c>
      <c r="M43" s="80">
        <v>-500000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9"/>
  <sheetViews>
    <sheetView tabSelected="1" zoomScalePageLayoutView="0"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7" sqref="P17"/>
    </sheetView>
  </sheetViews>
  <sheetFormatPr defaultColWidth="9.140625" defaultRowHeight="15"/>
  <cols>
    <col min="1" max="1" width="4.140625" style="54" customWidth="1"/>
    <col min="2" max="2" width="33.7109375" style="54" customWidth="1"/>
    <col min="3" max="3" width="13.28125" style="54" customWidth="1"/>
    <col min="4" max="5" width="11.8515625" style="54" customWidth="1"/>
    <col min="6" max="6" width="11.7109375" style="54" customWidth="1"/>
    <col min="7" max="7" width="12.140625" style="54" customWidth="1"/>
    <col min="8" max="9" width="11.8515625" style="54" customWidth="1"/>
    <col min="10" max="10" width="11.7109375" style="54" customWidth="1"/>
    <col min="11" max="11" width="12.00390625" style="54" customWidth="1"/>
    <col min="12" max="12" width="11.57421875" style="54" customWidth="1"/>
    <col min="13" max="13" width="11.421875" style="54" customWidth="1"/>
    <col min="14" max="14" width="10.57421875" style="54" customWidth="1"/>
    <col min="15" max="15" width="12.7109375" style="54" customWidth="1"/>
    <col min="16" max="16" width="11.57421875" style="54" customWidth="1"/>
    <col min="17" max="17" width="11.28125" style="54" customWidth="1"/>
    <col min="18" max="18" width="11.421875" style="54" customWidth="1"/>
    <col min="19" max="19" width="12.57421875" style="54" customWidth="1"/>
    <col min="20" max="16384" width="9.140625" style="54" customWidth="1"/>
  </cols>
  <sheetData>
    <row r="2" ht="12.75">
      <c r="B2" s="40" t="s">
        <v>130</v>
      </c>
    </row>
    <row r="3" ht="12.75">
      <c r="B3" s="40"/>
    </row>
    <row r="4" spans="1:19" ht="11.25">
      <c r="A4" s="55" t="s">
        <v>35</v>
      </c>
      <c r="B4" s="55" t="s">
        <v>36</v>
      </c>
      <c r="C4" s="91" t="s">
        <v>95</v>
      </c>
      <c r="D4" s="56" t="s">
        <v>76</v>
      </c>
      <c r="E4" s="56" t="s">
        <v>77</v>
      </c>
      <c r="F4" s="56" t="s">
        <v>78</v>
      </c>
      <c r="G4" s="57" t="s">
        <v>79</v>
      </c>
      <c r="H4" s="56" t="s">
        <v>80</v>
      </c>
      <c r="I4" s="56" t="s">
        <v>81</v>
      </c>
      <c r="J4" s="56" t="s">
        <v>82</v>
      </c>
      <c r="K4" s="57" t="s">
        <v>83</v>
      </c>
      <c r="L4" s="56" t="s">
        <v>84</v>
      </c>
      <c r="M4" s="56" t="s">
        <v>85</v>
      </c>
      <c r="N4" s="56" t="s">
        <v>86</v>
      </c>
      <c r="O4" s="57" t="s">
        <v>87</v>
      </c>
      <c r="P4" s="56" t="s">
        <v>88</v>
      </c>
      <c r="Q4" s="56" t="s">
        <v>89</v>
      </c>
      <c r="R4" s="56" t="s">
        <v>90</v>
      </c>
      <c r="S4" s="57" t="s">
        <v>91</v>
      </c>
    </row>
    <row r="5" spans="1:19" ht="11.25">
      <c r="A5" s="58">
        <v>1</v>
      </c>
      <c r="B5" s="58" t="s">
        <v>100</v>
      </c>
      <c r="C5" s="60">
        <f>G5+K5+O5+S5</f>
        <v>-348902</v>
      </c>
      <c r="D5" s="59"/>
      <c r="E5" s="59"/>
      <c r="F5" s="59"/>
      <c r="G5" s="60">
        <f>D5+E5+F5</f>
        <v>0</v>
      </c>
      <c r="H5" s="59"/>
      <c r="I5" s="59"/>
      <c r="J5" s="59"/>
      <c r="K5" s="60">
        <f>H5+I5+J5</f>
        <v>0</v>
      </c>
      <c r="L5" s="59"/>
      <c r="M5" s="59"/>
      <c r="N5" s="59"/>
      <c r="O5" s="60">
        <f>L5+M5+N5</f>
        <v>0</v>
      </c>
      <c r="P5" s="59">
        <v>-174451</v>
      </c>
      <c r="Q5" s="59">
        <v>-174451</v>
      </c>
      <c r="R5" s="59"/>
      <c r="S5" s="60">
        <f>P5+Q5+R5</f>
        <v>-348902</v>
      </c>
    </row>
    <row r="6" spans="1:19" ht="11.25">
      <c r="A6" s="58"/>
      <c r="B6" s="58" t="s">
        <v>127</v>
      </c>
      <c r="C6" s="60">
        <f>G6+K6+O6+S6</f>
        <v>-78222</v>
      </c>
      <c r="D6" s="59"/>
      <c r="E6" s="59"/>
      <c r="F6" s="59"/>
      <c r="G6" s="60">
        <f>D6+E6+F6</f>
        <v>0</v>
      </c>
      <c r="H6" s="59"/>
      <c r="I6" s="59"/>
      <c r="J6" s="59"/>
      <c r="K6" s="60">
        <f>H6+I6+J6</f>
        <v>0</v>
      </c>
      <c r="L6" s="59"/>
      <c r="M6" s="59"/>
      <c r="N6" s="59"/>
      <c r="O6" s="60">
        <f>L6+M6+N6</f>
        <v>0</v>
      </c>
      <c r="P6" s="59">
        <v>-26074</v>
      </c>
      <c r="Q6" s="59">
        <v>-52148</v>
      </c>
      <c r="R6" s="59"/>
      <c r="S6" s="60">
        <f>P6+Q6+R6</f>
        <v>-78222</v>
      </c>
    </row>
    <row r="7" spans="1:19" ht="11.25">
      <c r="A7" s="58"/>
      <c r="B7" s="58" t="s">
        <v>128</v>
      </c>
      <c r="C7" s="60">
        <f>G7+K7+O7+S7</f>
        <v>-109359</v>
      </c>
      <c r="D7" s="59"/>
      <c r="E7" s="59"/>
      <c r="F7" s="59"/>
      <c r="G7" s="60">
        <f>D7+E7+F7</f>
        <v>0</v>
      </c>
      <c r="H7" s="59"/>
      <c r="I7" s="59"/>
      <c r="J7" s="59"/>
      <c r="K7" s="60">
        <f>H7+I7+J7</f>
        <v>0</v>
      </c>
      <c r="L7" s="59"/>
      <c r="M7" s="59"/>
      <c r="N7" s="59"/>
      <c r="O7" s="60">
        <f>L7+M7+N7</f>
        <v>0</v>
      </c>
      <c r="P7" s="59">
        <v>-36453</v>
      </c>
      <c r="Q7" s="59">
        <v>-72906</v>
      </c>
      <c r="R7" s="59"/>
      <c r="S7" s="60">
        <f>P7+Q7+R7</f>
        <v>-109359</v>
      </c>
    </row>
    <row r="8" spans="1:19" ht="11.25">
      <c r="A8" s="58"/>
      <c r="B8" s="58" t="s">
        <v>129</v>
      </c>
      <c r="C8" s="60">
        <f>G8+K8+O8+S8</f>
        <v>-508747</v>
      </c>
      <c r="D8" s="59"/>
      <c r="E8" s="59"/>
      <c r="F8" s="59"/>
      <c r="G8" s="60">
        <f>D8+E8+F8</f>
        <v>0</v>
      </c>
      <c r="H8" s="59"/>
      <c r="I8" s="59"/>
      <c r="J8" s="59"/>
      <c r="K8" s="60">
        <f>H8+I8+J8</f>
        <v>0</v>
      </c>
      <c r="L8" s="59"/>
      <c r="M8" s="59"/>
      <c r="N8" s="59"/>
      <c r="O8" s="60">
        <f>L8+M8+N8</f>
        <v>0</v>
      </c>
      <c r="P8" s="59">
        <v>-111432</v>
      </c>
      <c r="Q8" s="59">
        <v>-397315</v>
      </c>
      <c r="R8" s="59"/>
      <c r="S8" s="60">
        <f>P8+Q8+R8</f>
        <v>-508747</v>
      </c>
    </row>
    <row r="9" spans="1:19" s="82" customFormat="1" ht="11.25">
      <c r="A9" s="83"/>
      <c r="B9" s="81" t="s">
        <v>96</v>
      </c>
      <c r="C9" s="60">
        <f>SUM(C5:C8)</f>
        <v>-1045230</v>
      </c>
      <c r="D9" s="60">
        <f aca="true" t="shared" si="0" ref="D9:S9">SUM(D5:D8)</f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0">
        <f t="shared" si="0"/>
        <v>0</v>
      </c>
      <c r="O9" s="60">
        <f t="shared" si="0"/>
        <v>0</v>
      </c>
      <c r="P9" s="60">
        <f t="shared" si="0"/>
        <v>-348410</v>
      </c>
      <c r="Q9" s="60">
        <f t="shared" si="0"/>
        <v>-696820</v>
      </c>
      <c r="R9" s="60">
        <f t="shared" si="0"/>
        <v>0</v>
      </c>
      <c r="S9" s="60">
        <f t="shared" si="0"/>
        <v>-1045230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2015-10-06T07:15:42Z</cp:lastPrinted>
  <dcterms:created xsi:type="dcterms:W3CDTF">2006-09-28T05:33:49Z</dcterms:created>
  <dcterms:modified xsi:type="dcterms:W3CDTF">2015-10-16T05:32:51Z</dcterms:modified>
  <cp:category/>
  <cp:version/>
  <cp:contentType/>
  <cp:contentStatus/>
</cp:coreProperties>
</file>